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873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<sst xmlns="http://schemas.openxmlformats.org/spreadsheetml/2006/main" count="227" uniqueCount="112">
  <si>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</si>
  <si>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</si>
  <si>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</si>
  <si>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</si>
  <si>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</si>
  <si>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</si>
  <si>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</si>
  <si>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</si>
  <si>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</si>
  <si>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</si>
  <si>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</si>
  <si>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</si>
  <si>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</si>
  <si>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</si>
  <si>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</si>
  <si>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</si>
  <si>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</si>
  <si>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</si>
  <si>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</si>
  <si>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</si>
  <si>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</si>
  <si>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</si>
  <si>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</si>
  <si>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</si>
  <si>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</si>
  <si>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</si>
  <si>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</si>
  <si>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</si>
  <si>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</si>
  <si>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</si>
  <si>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</si>
  <si>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</si>
  <si>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</si>
  <si>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</si>
  <si>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</si>
  <si>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</si>
  <si>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</si>
  <si>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</si>
  <si>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</si>
  <si>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</si>
  <si>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</si>
  <si>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</si>
  <si>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</si>
  <si>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</si>
  <si>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</si>
  <si>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</si>
  <si>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</si>
  <si>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</si>
  <si>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</si>
  <si>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</si>
  <si>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</si>
  <si>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</si>
  <si>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</si>
  <si>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</si>
  <si>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</si>
  <si>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</si>
  <si>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</si>
  <si>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</si>
  <si>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</si>
  <si>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</si>
  <si>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</si>
  <si>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</si>
  <si>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</si>
  <si>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</si>
  <si>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</si>
  <si>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</si>
  <si>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</si>
  <si>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</si>
  <si>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</si>
  <si>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</si>
  <si>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</si>
  <si>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</si>
  <si>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</si>
  <si>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</si>
  <si>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</si>
  <si>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</si>
  <si>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</si>
  <si>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</si>
  <si>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</si>
  <si>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</si>
  <si>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</si>
  <si>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</si>
  <si>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</si>
  <si>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</si>
  <si>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</si>
  <si>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gregg,f</t>
  </si>
  <si>
    <t>bonnie,f</t>
  </si>
  <si>
    <t>rod,s</t>
  </si>
  <si>
    <t>borden,z</t>
  </si>
  <si>
    <t>lawrence,d</t>
  </si>
  <si>
    <t>kaylan,l</t>
  </si>
  <si>
    <t>dave,m</t>
  </si>
  <si>
    <t>shane,s</t>
  </si>
  <si>
    <t>dave,p</t>
  </si>
  <si>
    <t>bernard,s</t>
  </si>
  <si>
    <t>joe,c</t>
  </si>
  <si>
    <t>eric,p</t>
  </si>
  <si>
    <t>chris,d</t>
  </si>
  <si>
    <t>kelly,w</t>
  </si>
  <si>
    <t>tom,k</t>
  </si>
  <si>
    <t>eric,w</t>
  </si>
  <si>
    <t>larry,b</t>
  </si>
  <si>
    <t>dickson,l</t>
  </si>
  <si>
    <t>bob,y</t>
  </si>
  <si>
    <t>wally,k</t>
  </si>
  <si>
    <t>mark,d</t>
  </si>
  <si>
    <t>dave,e</t>
  </si>
  <si>
    <t>steve,n</t>
  </si>
  <si>
    <t>rod,p</t>
  </si>
  <si>
    <t>jan,m</t>
  </si>
  <si>
    <t>noel,d</t>
  </si>
  <si>
    <t>ron,d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</si>
</sst>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25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24" borderId="32" xfId="0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1" fontId="0" fillId="24" borderId="0" xfId="0" applyNumberFormat="1" applyFill="1" applyBorder="1" applyAlignment="1" applyProtection="1">
      <alignment horizontal="left" vertical="center"/>
      <protection locked="0"/>
    </xf>
    <xf numFmtId="2" fontId="0" fillId="24" borderId="32" xfId="0" applyNumberFormat="1" applyFill="1" applyBorder="1" applyAlignment="1" applyProtection="1">
      <alignment horizontal="right" vertical="center"/>
      <protection locked="0"/>
    </xf>
    <xf numFmtId="2" fontId="0" fillId="24" borderId="0" xfId="0" applyNumberFormat="1" applyFill="1" applyBorder="1" applyAlignment="1" applyProtection="1">
      <alignment horizontal="right" vertical="center"/>
      <protection locked="0"/>
    </xf>
    <xf numFmtId="1" fontId="0" fillId="24" borderId="0" xfId="0" applyNumberFormat="1" applyFill="1" applyBorder="1" applyAlignment="1" applyProtection="1">
      <alignment horizontal="right" vertical="center"/>
      <protection locked="0"/>
    </xf>
    <xf numFmtId="1" fontId="0" fillId="24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4" sqref="B14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94</v>
      </c>
      <c r="C3" s="51"/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>
        <f>IF(AND($I$2="Y",K3&gt;0,OR(AND(H3=1,H10=10),AND(H3=2,H18=20),AND(H3=3,H27=30),AND(H3=4,H36=40),AND(H3=5,H45=50),AND(H3=6,H54=60),AND(H3=7,H63=70),AND(H3=8,H72=80),AND(H3=9,H81=90),AND(H3=10,H90=100))),VLOOKUP(K3-1,SortLookup!$A$13:$B$16,2,FALSE),"")</f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>IF(M3+N3+O3=0,"",M3+N3+O3)</f>
        <v>115.53</v>
      </c>
      <c r="M3" s="31">
        <f>AC3+AP3+BB3+BN3+BZ3+CK3+CV3+DG3</f>
        <v>94.53</v>
      </c>
      <c r="N3" s="6">
        <f>AE3+AR3+BD3+BP3+CB3+CM3+CX3+DI3</f>
        <v>0</v>
      </c>
      <c r="O3" s="34">
        <f>P3/2</f>
        <v>21</v>
      </c>
      <c r="P3" s="35">
        <f>X3+AK3+AW3+BI3+BU3+CF3+CQ3+DB3</f>
        <v>42</v>
      </c>
      <c r="Q3" s="52">
        <v>11.68</v>
      </c>
      <c r="R3" s="53"/>
      <c r="S3" s="53"/>
      <c r="T3" s="53"/>
      <c r="U3" s="53"/>
      <c r="V3" s="53"/>
      <c r="W3" s="53"/>
      <c r="X3" s="54">
        <v>7</v>
      </c>
      <c r="Y3" s="54"/>
      <c r="Z3" s="54"/>
      <c r="AA3" s="54"/>
      <c r="AB3" s="55"/>
      <c r="AC3" s="5">
        <f>Q3+R3+S3+T3+U3+V3+W3</f>
        <v>11.68</v>
      </c>
      <c r="AD3" s="15">
        <f>X3/2</f>
        <v>3.5</v>
      </c>
      <c r="AE3" s="4">
        <f>(Y3*3)+(Z3*5)+(AA3*5)+(AB3*20)</f>
        <v>0</v>
      </c>
      <c r="AF3" s="16">
        <f>AC3+AD3+AE3</f>
        <v>15.18</v>
      </c>
      <c r="AG3" s="52">
        <v>29.1</v>
      </c>
      <c r="AH3" s="53"/>
      <c r="AI3" s="53"/>
      <c r="AJ3" s="53"/>
      <c r="AK3" s="54">
        <v>7</v>
      </c>
      <c r="AL3" s="54"/>
      <c r="AM3" s="54"/>
      <c r="AN3" s="54"/>
      <c r="AO3" s="54"/>
      <c r="AP3" s="5">
        <f>AG3+AH3+AI3+AJ3</f>
        <v>29.1</v>
      </c>
      <c r="AQ3" s="15">
        <f>AK3/2</f>
        <v>3.5</v>
      </c>
      <c r="AR3" s="4">
        <f>(AL3*3)+(AM3*5)+(AN3*5)+(AO3*20)</f>
        <v>0</v>
      </c>
      <c r="AS3" s="16">
        <f>AP3+AQ3+AR3</f>
        <v>32.6</v>
      </c>
      <c r="AT3" s="52">
        <v>5.97</v>
      </c>
      <c r="AU3" s="53">
        <v>3.68</v>
      </c>
      <c r="AV3" s="53"/>
      <c r="AW3" s="54">
        <v>14</v>
      </c>
      <c r="AX3" s="54"/>
      <c r="AY3" s="54"/>
      <c r="AZ3" s="54"/>
      <c r="BA3" s="54"/>
      <c r="BB3" s="5">
        <f>AT3+AU3+AV3</f>
        <v>9.65</v>
      </c>
      <c r="BC3" s="15">
        <f>AW3/2</f>
        <v>7</v>
      </c>
      <c r="BD3" s="4">
        <f>(AX3*3)+(AY3*5)+(AZ3*5)+(BA3*20)</f>
        <v>0</v>
      </c>
      <c r="BE3" s="16">
        <f>BB3+BC3+BD3</f>
        <v>16.65</v>
      </c>
      <c r="BF3" s="52">
        <v>22.57</v>
      </c>
      <c r="BG3" s="53"/>
      <c r="BH3" s="53"/>
      <c r="BI3" s="54">
        <v>7</v>
      </c>
      <c r="BJ3" s="54"/>
      <c r="BK3" s="54"/>
      <c r="BL3" s="54"/>
      <c r="BM3" s="54"/>
      <c r="BN3" s="5">
        <f>BF3+BG3+BH3</f>
        <v>22.57</v>
      </c>
      <c r="BO3" s="15">
        <f>BI3/2</f>
        <v>3.5</v>
      </c>
      <c r="BP3" s="4">
        <f>(BJ3*3)+(BK3*5)+(BL3*5)+(BM3*20)</f>
        <v>0</v>
      </c>
      <c r="BQ3" s="16">
        <f>BN3+BO3+BP3</f>
        <v>26.07</v>
      </c>
      <c r="BR3" s="52">
        <v>21.53</v>
      </c>
      <c r="BS3" s="53"/>
      <c r="BT3" s="53"/>
      <c r="BU3" s="54">
        <v>7</v>
      </c>
      <c r="BV3" s="54"/>
      <c r="BW3" s="54"/>
      <c r="BX3" s="54"/>
      <c r="BY3" s="54"/>
      <c r="BZ3" s="5">
        <f>BR3+BS3+BT3</f>
        <v>21.53</v>
      </c>
      <c r="CA3" s="15">
        <f>BU3/2</f>
        <v>3.5</v>
      </c>
      <c r="CB3" s="4">
        <f>(BV3*3)+(BW3*5)+(BX3*5)+(BY3*20)</f>
        <v>0</v>
      </c>
      <c r="CC3" s="16">
        <f>BZ3+CA3+CB3</f>
        <v>25.03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/>
      <c r="B4" s="50" t="s">
        <v>102</v>
      </c>
      <c r="C4" s="51"/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IF(AND($I$2="Y",K4&gt;0,OR(AND(H4=1,H12=10),AND(H4=2,H20=20),AND(H4=3,H28=30),AND(H4=4,H37=40),AND(H4=5,H46=50),AND(H4=6,H55=60),AND(H4=7,H64=70),AND(H4=8,H73=80),AND(H4=9,H82=90),AND(H4=10,H91=100))),VLOOKUP(K4-1,SortLookup!$A$13:$B$16,2,FALSE),"")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>IF(M4+N4+O4=0,"",M4+N4+O4)</f>
        <v>116.13</v>
      </c>
      <c r="M4" s="31">
        <f>AC4+AP4+BB4+BN4+BZ4+CK4+CV4+DG4</f>
        <v>90.63</v>
      </c>
      <c r="N4" s="6">
        <f>AE4+AR4+BD4+BP4+CB4+CM4+CX4+DI4</f>
        <v>0</v>
      </c>
      <c r="O4" s="34">
        <f>P4/2</f>
        <v>25.5</v>
      </c>
      <c r="P4" s="35">
        <f>X4+AK4+AW4+BI4+BU4+CF4+CQ4+DB4</f>
        <v>51</v>
      </c>
      <c r="Q4" s="52">
        <v>10.42</v>
      </c>
      <c r="R4" s="53"/>
      <c r="S4" s="53"/>
      <c r="T4" s="53"/>
      <c r="U4" s="53"/>
      <c r="V4" s="53"/>
      <c r="W4" s="53"/>
      <c r="X4" s="54">
        <v>26</v>
      </c>
      <c r="Y4" s="54"/>
      <c r="Z4" s="54"/>
      <c r="AA4" s="54"/>
      <c r="AB4" s="55"/>
      <c r="AC4" s="5">
        <f>Q4+R4+S4+T4+U4+V4+W4</f>
        <v>10.42</v>
      </c>
      <c r="AD4" s="15">
        <f>X4/2</f>
        <v>13</v>
      </c>
      <c r="AE4" s="4">
        <f>(Y4*3)+(Z4*5)+(AA4*5)+(AB4*20)</f>
        <v>0</v>
      </c>
      <c r="AF4" s="16">
        <f>AC4+AD4+AE4</f>
        <v>23.42</v>
      </c>
      <c r="AG4" s="52">
        <v>36.22</v>
      </c>
      <c r="AH4" s="53"/>
      <c r="AI4" s="53"/>
      <c r="AJ4" s="53"/>
      <c r="AK4" s="54">
        <v>3</v>
      </c>
      <c r="AL4" s="54"/>
      <c r="AM4" s="54"/>
      <c r="AN4" s="54"/>
      <c r="AO4" s="54"/>
      <c r="AP4" s="5">
        <f>AG4+AH4+AI4+AJ4</f>
        <v>36.22</v>
      </c>
      <c r="AQ4" s="15">
        <f>AK4/2</f>
        <v>1.5</v>
      </c>
      <c r="AR4" s="4">
        <f>(AL4*3)+(AM4*5)+(AN4*5)+(AO4*20)</f>
        <v>0</v>
      </c>
      <c r="AS4" s="16">
        <f>AP4+AQ4+AR4</f>
        <v>37.72</v>
      </c>
      <c r="AT4" s="52">
        <v>4.93</v>
      </c>
      <c r="AU4" s="53">
        <v>3.14</v>
      </c>
      <c r="AV4" s="53"/>
      <c r="AW4" s="54">
        <v>6</v>
      </c>
      <c r="AX4" s="54"/>
      <c r="AY4" s="54"/>
      <c r="AZ4" s="54"/>
      <c r="BA4" s="54"/>
      <c r="BB4" s="5">
        <f>AT4+AU4+AV4</f>
        <v>8.07</v>
      </c>
      <c r="BC4" s="15">
        <f>AW4/2</f>
        <v>3</v>
      </c>
      <c r="BD4" s="4">
        <f>(AX4*3)+(AY4*5)+(AZ4*5)+(BA4*20)</f>
        <v>0</v>
      </c>
      <c r="BE4" s="16">
        <f>BB4+BC4+BD4</f>
        <v>11.07</v>
      </c>
      <c r="BF4" s="52">
        <v>16.22</v>
      </c>
      <c r="BG4" s="53"/>
      <c r="BH4" s="53"/>
      <c r="BI4" s="54">
        <v>10</v>
      </c>
      <c r="BJ4" s="54"/>
      <c r="BK4" s="54"/>
      <c r="BL4" s="54"/>
      <c r="BM4" s="54"/>
      <c r="BN4" s="5">
        <f>BF4+BG4+BH4</f>
        <v>16.22</v>
      </c>
      <c r="BO4" s="15">
        <f>BI4/2</f>
        <v>5</v>
      </c>
      <c r="BP4" s="4">
        <f>(BJ4*3)+(BK4*5)+(BL4*5)+(BM4*20)</f>
        <v>0</v>
      </c>
      <c r="BQ4" s="16">
        <f>BN4+BO4+BP4</f>
        <v>21.22</v>
      </c>
      <c r="BR4" s="52">
        <v>19.7</v>
      </c>
      <c r="BS4" s="53"/>
      <c r="BT4" s="53"/>
      <c r="BU4" s="54">
        <v>6</v>
      </c>
      <c r="BV4" s="54"/>
      <c r="BW4" s="54"/>
      <c r="BX4" s="54"/>
      <c r="BY4" s="54"/>
      <c r="BZ4" s="5">
        <f>BR4+BS4+BT4</f>
        <v>19.7</v>
      </c>
      <c r="CA4" s="15">
        <f>BU4/2</f>
        <v>3</v>
      </c>
      <c r="CB4" s="4">
        <f>(BV4*3)+(BW4*5)+(BX4*5)+(BY4*20)</f>
        <v>0</v>
      </c>
      <c r="CC4" s="16">
        <f>BZ4+CA4+CB4</f>
        <v>22.7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/>
      <c r="B5" s="50" t="s">
        <v>99</v>
      </c>
      <c r="C5" s="51"/>
      <c r="D5" s="51"/>
      <c r="E5" s="51"/>
      <c r="F5" s="51" t="s">
        <v>23</v>
      </c>
      <c r="G5" s="51"/>
      <c r="H5" s="17">
        <f>IF(AND(OR($H$2="Y",$I$2="Y"),J5&lt;5,K5&lt;5),IF(AND(J5=J4,K5=K4),H4+1,1),"")</f>
      </c>
      <c r="I5" s="13">
        <f>IF(AND($I$2="Y",K5&gt;0,OR(AND(H5=1,H14=10),AND(H5=2,H23=20),AND(H5=3,H32=30),AND(H5=4,H41=40),AND(H5=5,H50=50),AND(H5=6,H59=60),AND(H5=7,H68=70),AND(H5=8,H77=80),AND(H5=9,H86=90),AND(H5=10,H95=100))),VLOOKUP(K5-1,SortLookup!$A$13:$B$16,2,FALSE),"")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>IF(M5+N5+O5=0,"",M5+N5+O5)</f>
        <v>125.87</v>
      </c>
      <c r="M5" s="31">
        <f>AC5+AP5+BB5+BN5+BZ5+CK5+CV5+DG5</f>
        <v>89.37</v>
      </c>
      <c r="N5" s="6">
        <f>AE5+AR5+BD5+BP5+CB5+CM5+CX5+DI5</f>
        <v>3</v>
      </c>
      <c r="O5" s="34">
        <f>P5/2</f>
        <v>33.5</v>
      </c>
      <c r="P5" s="35">
        <f>X5+AK5+AW5+BI5+BU5+CF5+CQ5+DB5</f>
        <v>67</v>
      </c>
      <c r="Q5" s="52">
        <v>10.8</v>
      </c>
      <c r="R5" s="53"/>
      <c r="S5" s="53"/>
      <c r="T5" s="53"/>
      <c r="U5" s="53"/>
      <c r="V5" s="53"/>
      <c r="W5" s="53"/>
      <c r="X5" s="54">
        <v>18</v>
      </c>
      <c r="Y5" s="54">
        <v>1</v>
      </c>
      <c r="Z5" s="54"/>
      <c r="AA5" s="54"/>
      <c r="AB5" s="55"/>
      <c r="AC5" s="5">
        <f>Q5+R5+S5+T5+U5+V5+W5</f>
        <v>10.8</v>
      </c>
      <c r="AD5" s="15">
        <f>X5/2</f>
        <v>9</v>
      </c>
      <c r="AE5" s="4">
        <f>(Y5*3)+(Z5*5)+(AA5*5)+(AB5*20)</f>
        <v>3</v>
      </c>
      <c r="AF5" s="16">
        <f>AC5+AD5+AE5</f>
        <v>22.8</v>
      </c>
      <c r="AG5" s="52">
        <v>21.59</v>
      </c>
      <c r="AH5" s="53"/>
      <c r="AI5" s="53"/>
      <c r="AJ5" s="53"/>
      <c r="AK5" s="54">
        <v>26</v>
      </c>
      <c r="AL5" s="54"/>
      <c r="AM5" s="54"/>
      <c r="AN5" s="54"/>
      <c r="AO5" s="54"/>
      <c r="AP5" s="5">
        <f>AG5+AH5+AI5+AJ5</f>
        <v>21.59</v>
      </c>
      <c r="AQ5" s="15">
        <f>AK5/2</f>
        <v>13</v>
      </c>
      <c r="AR5" s="4">
        <f>(AL5*3)+(AM5*5)+(AN5*5)+(AO5*20)</f>
        <v>0</v>
      </c>
      <c r="AS5" s="16">
        <f>AP5+AQ5+AR5</f>
        <v>34.59</v>
      </c>
      <c r="AT5" s="52">
        <v>5.64</v>
      </c>
      <c r="AU5" s="53">
        <v>4.74</v>
      </c>
      <c r="AV5" s="53"/>
      <c r="AW5" s="54">
        <v>7</v>
      </c>
      <c r="AX5" s="54"/>
      <c r="AY5" s="54"/>
      <c r="AZ5" s="54"/>
      <c r="BA5" s="54"/>
      <c r="BB5" s="5">
        <f>AT5+AU5+AV5</f>
        <v>10.38</v>
      </c>
      <c r="BC5" s="15">
        <f>AW5/2</f>
        <v>3.5</v>
      </c>
      <c r="BD5" s="4">
        <f>(AX5*3)+(AY5*5)+(AZ5*5)+(BA5*20)</f>
        <v>0</v>
      </c>
      <c r="BE5" s="16">
        <f>BB5+BC5+BD5</f>
        <v>13.88</v>
      </c>
      <c r="BF5" s="52">
        <v>24.24</v>
      </c>
      <c r="BG5" s="53"/>
      <c r="BH5" s="53"/>
      <c r="BI5" s="54">
        <v>14</v>
      </c>
      <c r="BJ5" s="54"/>
      <c r="BK5" s="54"/>
      <c r="BL5" s="54"/>
      <c r="BM5" s="54"/>
      <c r="BN5" s="5">
        <f>BF5+BG5+BH5</f>
        <v>24.24</v>
      </c>
      <c r="BO5" s="15">
        <f>BI5/2</f>
        <v>7</v>
      </c>
      <c r="BP5" s="4">
        <f>(BJ5*3)+(BK5*5)+(BL5*5)+(BM5*20)</f>
        <v>0</v>
      </c>
      <c r="BQ5" s="16">
        <f>BN5+BO5+BP5</f>
        <v>31.24</v>
      </c>
      <c r="BR5" s="52">
        <v>22.36</v>
      </c>
      <c r="BS5" s="53"/>
      <c r="BT5" s="53"/>
      <c r="BU5" s="54">
        <v>2</v>
      </c>
      <c r="BV5" s="54"/>
      <c r="BW5" s="54"/>
      <c r="BX5" s="54"/>
      <c r="BY5" s="54"/>
      <c r="BZ5" s="5">
        <f>BR5+BS5+BT5</f>
        <v>22.36</v>
      </c>
      <c r="CA5" s="15">
        <f>BU5/2</f>
        <v>1</v>
      </c>
      <c r="CB5" s="4">
        <f>(BV5*3)+(BW5*5)+(BX5*5)+(BY5*20)</f>
        <v>0</v>
      </c>
      <c r="CC5" s="16">
        <f>BZ5+CA5+CB5</f>
        <v>23.36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/>
      <c r="B6" s="50" t="s">
        <v>88</v>
      </c>
      <c r="C6" s="51"/>
      <c r="D6" s="51"/>
      <c r="E6" s="51"/>
      <c r="F6" s="51" t="s">
        <v>23</v>
      </c>
      <c r="G6" s="51"/>
      <c r="H6" s="17">
        <f>IF(AND(OR($H$2="Y",$I$2="Y"),J6&lt;5,K6&lt;5),IF(AND(J6=J5,K6=K5),H5+1,1),"")</f>
      </c>
      <c r="I6" s="13">
        <f>IF(AND($I$2="Y",K6&gt;0,OR(AND(H6=1,H15=10),AND(H6=2,H24=20),AND(H6=3,H33=30),AND(H6=4,H42=40),AND(H6=5,H51=50),AND(H6=6,H60=60),AND(H6=7,H69=70),AND(H6=8,H78=80),AND(H6=9,H87=90),AND(H6=10,H96=100))),VLOOKUP(K6-1,SortLookup!$A$13:$B$16,2,FALSE),"")</f>
      </c>
      <c r="J6" s="12">
        <f>IF(ISNA(VLOOKUP(F6,SortLookup!$A$1:$B$5,2,FALSE))," ",VLOOKUP(F6,SortLookup!$A$1:$B$5,2,FALSE))</f>
        <v>0</v>
      </c>
      <c r="K6" s="18" t="str">
        <f>IF(ISNA(VLOOKUP(G6,SortLookup!$A$7:$B$11,2,FALSE))," ",VLOOKUP(G6,SortLookup!$A$7:$B$11,2,FALSE))</f>
        <v> </v>
      </c>
      <c r="L6" s="30">
        <f>IF(M6+N6+O6=0,"",M6+N6+O6)</f>
        <v>126.54</v>
      </c>
      <c r="M6" s="31">
        <f>AC6+AP6+BB6+BN6+BZ6+CK6+CV6+DG6</f>
        <v>104.54</v>
      </c>
      <c r="N6" s="6">
        <f>AE6+AR6+BD6+BP6+CB6+CM6+CX6+DI6</f>
        <v>0</v>
      </c>
      <c r="O6" s="34">
        <f>P6/2</f>
        <v>22</v>
      </c>
      <c r="P6" s="35">
        <f>X6+AK6+AW6+BI6+BU6+CF6+CQ6+DB6</f>
        <v>44</v>
      </c>
      <c r="Q6" s="52">
        <v>19.25</v>
      </c>
      <c r="R6" s="53"/>
      <c r="S6" s="53"/>
      <c r="T6" s="53"/>
      <c r="U6" s="53"/>
      <c r="V6" s="53"/>
      <c r="W6" s="53"/>
      <c r="X6" s="54">
        <v>8</v>
      </c>
      <c r="Y6" s="54"/>
      <c r="Z6" s="54"/>
      <c r="AA6" s="54"/>
      <c r="AB6" s="55"/>
      <c r="AC6" s="5">
        <f>Q6+R6+S6+T6+U6+V6+W6</f>
        <v>19.25</v>
      </c>
      <c r="AD6" s="15">
        <f>X6/2</f>
        <v>4</v>
      </c>
      <c r="AE6" s="4">
        <f>(Y6*3)+(Z6*5)+(AA6*5)+(AB6*20)</f>
        <v>0</v>
      </c>
      <c r="AF6" s="16">
        <f>AC6+AD6+AE6</f>
        <v>23.25</v>
      </c>
      <c r="AG6" s="52">
        <v>28.86</v>
      </c>
      <c r="AH6" s="53"/>
      <c r="AI6" s="53"/>
      <c r="AJ6" s="53"/>
      <c r="AK6" s="54">
        <v>17</v>
      </c>
      <c r="AL6" s="54"/>
      <c r="AM6" s="54"/>
      <c r="AN6" s="54"/>
      <c r="AO6" s="54"/>
      <c r="AP6" s="5">
        <f>AG6+AH6+AI6+AJ6</f>
        <v>28.86</v>
      </c>
      <c r="AQ6" s="15">
        <f>AK6/2</f>
        <v>8.5</v>
      </c>
      <c r="AR6" s="4">
        <f>(AL6*3)+(AM6*5)+(AN6*5)+(AO6*20)</f>
        <v>0</v>
      </c>
      <c r="AS6" s="16">
        <f>AP6+AQ6+AR6</f>
        <v>37.36</v>
      </c>
      <c r="AT6" s="52">
        <v>5.5</v>
      </c>
      <c r="AU6" s="53">
        <v>4.16</v>
      </c>
      <c r="AV6" s="53"/>
      <c r="AW6" s="54">
        <v>5</v>
      </c>
      <c r="AX6" s="54"/>
      <c r="AY6" s="54"/>
      <c r="AZ6" s="54"/>
      <c r="BA6" s="54"/>
      <c r="BB6" s="5">
        <f>AT6+AU6+AV6</f>
        <v>9.66</v>
      </c>
      <c r="BC6" s="15">
        <f>AW6/2</f>
        <v>2.5</v>
      </c>
      <c r="BD6" s="4">
        <f>(AX6*3)+(AY6*5)+(AZ6*5)+(BA6*20)</f>
        <v>0</v>
      </c>
      <c r="BE6" s="16">
        <f>BB6+BC6+BD6</f>
        <v>12.16</v>
      </c>
      <c r="BF6" s="52">
        <v>23.92</v>
      </c>
      <c r="BG6" s="53"/>
      <c r="BH6" s="53"/>
      <c r="BI6" s="54">
        <v>8</v>
      </c>
      <c r="BJ6" s="54"/>
      <c r="BK6" s="54"/>
      <c r="BL6" s="54"/>
      <c r="BM6" s="54"/>
      <c r="BN6" s="5">
        <f>BF6+BG6+BH6</f>
        <v>23.92</v>
      </c>
      <c r="BO6" s="15">
        <f>BI6/2</f>
        <v>4</v>
      </c>
      <c r="BP6" s="4">
        <f>(BJ6*3)+(BK6*5)+(BL6*5)+(BM6*20)</f>
        <v>0</v>
      </c>
      <c r="BQ6" s="16">
        <f>BN6+BO6+BP6</f>
        <v>27.92</v>
      </c>
      <c r="BR6" s="52">
        <v>22.85</v>
      </c>
      <c r="BS6" s="53"/>
      <c r="BT6" s="53"/>
      <c r="BU6" s="54">
        <v>6</v>
      </c>
      <c r="BV6" s="54"/>
      <c r="BW6" s="54"/>
      <c r="BX6" s="54"/>
      <c r="BY6" s="54"/>
      <c r="BZ6" s="5">
        <f>BR6+BS6+BT6</f>
        <v>22.85</v>
      </c>
      <c r="CA6" s="15">
        <f>BU6/2</f>
        <v>3</v>
      </c>
      <c r="CB6" s="4">
        <f>(BV6*3)+(BW6*5)+(BX6*5)+(BY6*20)</f>
        <v>0</v>
      </c>
      <c r="CC6" s="16">
        <f>BZ6+CA6+CB6</f>
        <v>25.85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/>
      <c r="B7" s="50" t="s">
        <v>104</v>
      </c>
      <c r="C7" s="51"/>
      <c r="D7" s="51"/>
      <c r="E7" s="51"/>
      <c r="F7" s="51" t="s">
        <v>23</v>
      </c>
      <c r="G7" s="51"/>
      <c r="H7" s="17">
        <f>IF(AND(OR($H$2="Y",$I$2="Y"),J7&lt;5,K7&lt;5),IF(AND(J7=J6,K7=K6),H6+1,1),"")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0</v>
      </c>
      <c r="K7" s="18" t="str">
        <f>IF(ISNA(VLOOKUP(G7,SortLookup!$A$7:$B$11,2,FALSE))," ",VLOOKUP(G7,SortLookup!$A$7:$B$11,2,FALSE))</f>
        <v> </v>
      </c>
      <c r="L7" s="30">
        <f>IF(M7+N7+O7=0,"",M7+N7+O7)</f>
        <v>128.41</v>
      </c>
      <c r="M7" s="31">
        <f>AC7+AP7+BB7+BN7+BZ7+CK7+CV7+DG7</f>
        <v>112.91</v>
      </c>
      <c r="N7" s="6">
        <f>AE7+AR7+BD7+BP7+CB7+CM7+CX7+DI7</f>
        <v>0</v>
      </c>
      <c r="O7" s="34">
        <f>P7/2</f>
        <v>15.5</v>
      </c>
      <c r="P7" s="35">
        <f>X7+AK7+AW7+BI7+BU7+CF7+CQ7+DB7</f>
        <v>31</v>
      </c>
      <c r="Q7" s="52">
        <v>12.69</v>
      </c>
      <c r="R7" s="53"/>
      <c r="S7" s="53"/>
      <c r="T7" s="53"/>
      <c r="U7" s="53"/>
      <c r="V7" s="53"/>
      <c r="W7" s="53"/>
      <c r="X7" s="54">
        <v>12</v>
      </c>
      <c r="Y7" s="54"/>
      <c r="Z7" s="54"/>
      <c r="AA7" s="54"/>
      <c r="AB7" s="55"/>
      <c r="AC7" s="5">
        <f>Q7+R7+S7+T7+U7+V7+W7</f>
        <v>12.69</v>
      </c>
      <c r="AD7" s="15">
        <f>X7/2</f>
        <v>6</v>
      </c>
      <c r="AE7" s="4">
        <f>(Y7*3)+(Z7*5)+(AA7*5)+(AB7*20)</f>
        <v>0</v>
      </c>
      <c r="AF7" s="16">
        <f>AC7+AD7+AE7</f>
        <v>18.69</v>
      </c>
      <c r="AG7" s="52">
        <v>43.65</v>
      </c>
      <c r="AH7" s="53"/>
      <c r="AI7" s="53"/>
      <c r="AJ7" s="53"/>
      <c r="AK7" s="54">
        <v>6</v>
      </c>
      <c r="AL7" s="54"/>
      <c r="AM7" s="54"/>
      <c r="AN7" s="54"/>
      <c r="AO7" s="54"/>
      <c r="AP7" s="5">
        <f>AG7+AH7+AI7+AJ7</f>
        <v>43.65</v>
      </c>
      <c r="AQ7" s="15">
        <f>AK7/2</f>
        <v>3</v>
      </c>
      <c r="AR7" s="4">
        <f>(AL7*3)+(AM7*5)+(AN7*5)+(AO7*20)</f>
        <v>0</v>
      </c>
      <c r="AS7" s="16">
        <f>AP7+AQ7+AR7</f>
        <v>46.65</v>
      </c>
      <c r="AT7" s="52">
        <v>4.59</v>
      </c>
      <c r="AU7" s="53">
        <v>3.69</v>
      </c>
      <c r="AV7" s="53"/>
      <c r="AW7" s="54">
        <v>2</v>
      </c>
      <c r="AX7" s="54"/>
      <c r="AY7" s="54"/>
      <c r="AZ7" s="54"/>
      <c r="BA7" s="54"/>
      <c r="BB7" s="5">
        <f>AT7+AU7+AV7</f>
        <v>8.28</v>
      </c>
      <c r="BC7" s="15">
        <f>AW7/2</f>
        <v>1</v>
      </c>
      <c r="BD7" s="4">
        <f>(AX7*3)+(AY7*5)+(AZ7*5)+(BA7*20)</f>
        <v>0</v>
      </c>
      <c r="BE7" s="16">
        <f>BB7+BC7+BD7</f>
        <v>9.28</v>
      </c>
      <c r="BF7" s="52">
        <v>23.21</v>
      </c>
      <c r="BG7" s="53"/>
      <c r="BH7" s="53"/>
      <c r="BI7" s="54">
        <v>8</v>
      </c>
      <c r="BJ7" s="54"/>
      <c r="BK7" s="54"/>
      <c r="BL7" s="54"/>
      <c r="BM7" s="54"/>
      <c r="BN7" s="5">
        <f>BF7+BG7+BH7</f>
        <v>23.21</v>
      </c>
      <c r="BO7" s="15">
        <f>BI7/2</f>
        <v>4</v>
      </c>
      <c r="BP7" s="4">
        <f>(BJ7*3)+(BK7*5)+(BL7*5)+(BM7*20)</f>
        <v>0</v>
      </c>
      <c r="BQ7" s="16">
        <f>BN7+BO7+BP7</f>
        <v>27.21</v>
      </c>
      <c r="BR7" s="52">
        <v>25.08</v>
      </c>
      <c r="BS7" s="53"/>
      <c r="BT7" s="53"/>
      <c r="BU7" s="54">
        <v>3</v>
      </c>
      <c r="BV7" s="54"/>
      <c r="BW7" s="54"/>
      <c r="BX7" s="54"/>
      <c r="BY7" s="54"/>
      <c r="BZ7" s="5">
        <f>BR7+BS7+BT7</f>
        <v>25.08</v>
      </c>
      <c r="CA7" s="15">
        <f>BU7/2</f>
        <v>1.5</v>
      </c>
      <c r="CB7" s="4">
        <f>(BV7*3)+(BW7*5)+(BX7*5)+(BY7*20)</f>
        <v>0</v>
      </c>
      <c r="CC7" s="16">
        <f>BZ7+CA7+CB7</f>
        <v>26.58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/>
      <c r="B8" s="50" t="s">
        <v>109</v>
      </c>
      <c r="C8" s="51"/>
      <c r="D8" s="51"/>
      <c r="E8" s="51"/>
      <c r="F8" s="51" t="s">
        <v>25</v>
      </c>
      <c r="G8" s="51"/>
      <c r="H8" s="17">
        <f>IF(AND(OR($H$2="Y",$I$2="Y"),J8&lt;5,K8&lt;5),IF(AND(J8=J7,K8=K7),H7+1,1),"")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>
        <f>IF(ISNA(VLOOKUP(F8,SortLookup!$A$1:$B$5,2,FALSE))," ",VLOOKUP(F8,SortLookup!$A$1:$B$5,2,FALSE))</f>
        <v>2</v>
      </c>
      <c r="K8" s="18" t="str">
        <f>IF(ISNA(VLOOKUP(G8,SortLookup!$A$7:$B$11,2,FALSE))," ",VLOOKUP(G8,SortLookup!$A$7:$B$11,2,FALSE))</f>
        <v> </v>
      </c>
      <c r="L8" s="30">
        <f>IF(M8+N8+O8=0,"",M8+N8+O8)</f>
        <v>131.39</v>
      </c>
      <c r="M8" s="31">
        <f>AC8+AP8+BB8+BN8+BZ8+CK8+CV8+DG8</f>
        <v>106.89</v>
      </c>
      <c r="N8" s="6">
        <f>AE8+AR8+BD8+BP8+CB8+CM8+CX8+DI8</f>
        <v>0</v>
      </c>
      <c r="O8" s="34">
        <f>P8/2</f>
        <v>24.5</v>
      </c>
      <c r="P8" s="35">
        <f>X8+AK8+AW8+BI8+BU8+CF8+CQ8+DB8</f>
        <v>49</v>
      </c>
      <c r="Q8" s="52">
        <v>12.91</v>
      </c>
      <c r="R8" s="53"/>
      <c r="S8" s="53"/>
      <c r="T8" s="53"/>
      <c r="U8" s="53"/>
      <c r="V8" s="53"/>
      <c r="W8" s="53"/>
      <c r="X8" s="54">
        <v>6</v>
      </c>
      <c r="Y8" s="54"/>
      <c r="Z8" s="54"/>
      <c r="AA8" s="54"/>
      <c r="AB8" s="55"/>
      <c r="AC8" s="5">
        <f>Q8+R8+S8+T8+U8+V8+W8</f>
        <v>12.91</v>
      </c>
      <c r="AD8" s="15">
        <f>X8/2</f>
        <v>3</v>
      </c>
      <c r="AE8" s="4">
        <f>(Y8*3)+(Z8*5)+(AA8*5)+(AB8*20)</f>
        <v>0</v>
      </c>
      <c r="AF8" s="16">
        <f>AC8+AD8+AE8</f>
        <v>15.91</v>
      </c>
      <c r="AG8" s="52">
        <v>29.33</v>
      </c>
      <c r="AH8" s="53"/>
      <c r="AI8" s="53"/>
      <c r="AJ8" s="53"/>
      <c r="AK8" s="54">
        <v>25</v>
      </c>
      <c r="AL8" s="54"/>
      <c r="AM8" s="54"/>
      <c r="AN8" s="54"/>
      <c r="AO8" s="54"/>
      <c r="AP8" s="5">
        <f>AG8+AH8+AI8+AJ8</f>
        <v>29.33</v>
      </c>
      <c r="AQ8" s="15">
        <f>AK8/2</f>
        <v>12.5</v>
      </c>
      <c r="AR8" s="4">
        <f>(AL8*3)+(AM8*5)+(AN8*5)+(AO8*20)</f>
        <v>0</v>
      </c>
      <c r="AS8" s="16">
        <f>AP8+AQ8+AR8</f>
        <v>41.83</v>
      </c>
      <c r="AT8" s="52">
        <v>7.56</v>
      </c>
      <c r="AU8" s="53">
        <v>3.55</v>
      </c>
      <c r="AV8" s="53"/>
      <c r="AW8" s="54">
        <v>7</v>
      </c>
      <c r="AX8" s="54"/>
      <c r="AY8" s="54"/>
      <c r="AZ8" s="54"/>
      <c r="BA8" s="54"/>
      <c r="BB8" s="5">
        <f>AT8+AU8+AV8</f>
        <v>11.11</v>
      </c>
      <c r="BC8" s="15">
        <f>AW8/2</f>
        <v>3.5</v>
      </c>
      <c r="BD8" s="4">
        <f>(AX8*3)+(AY8*5)+(AZ8*5)+(BA8*20)</f>
        <v>0</v>
      </c>
      <c r="BE8" s="16">
        <f>BB8+BC8+BD8</f>
        <v>14.61</v>
      </c>
      <c r="BF8" s="52">
        <v>28.02</v>
      </c>
      <c r="BG8" s="53"/>
      <c r="BH8" s="53"/>
      <c r="BI8" s="54">
        <v>6</v>
      </c>
      <c r="BJ8" s="54"/>
      <c r="BK8" s="54"/>
      <c r="BL8" s="54"/>
      <c r="BM8" s="54"/>
      <c r="BN8" s="5">
        <f>BF8+BG8+BH8</f>
        <v>28.02</v>
      </c>
      <c r="BO8" s="15">
        <f>BI8/2</f>
        <v>3</v>
      </c>
      <c r="BP8" s="4">
        <f>(BJ8*3)+(BK8*5)+(BL8*5)+(BM8*20)</f>
        <v>0</v>
      </c>
      <c r="BQ8" s="16">
        <f>BN8+BO8+BP8</f>
        <v>31.02</v>
      </c>
      <c r="BR8" s="52">
        <v>25.52</v>
      </c>
      <c r="BS8" s="53"/>
      <c r="BT8" s="53"/>
      <c r="BU8" s="54">
        <v>5</v>
      </c>
      <c r="BV8" s="54"/>
      <c r="BW8" s="54"/>
      <c r="BX8" s="54"/>
      <c r="BY8" s="54"/>
      <c r="BZ8" s="5">
        <f>BR8+BS8+BT8</f>
        <v>25.52</v>
      </c>
      <c r="CA8" s="15">
        <f>BU8/2</f>
        <v>2.5</v>
      </c>
      <c r="CB8" s="4">
        <f>(BV8*3)+(BW8*5)+(BX8*5)+(BY8*20)</f>
        <v>0</v>
      </c>
      <c r="CC8" s="16">
        <f>BZ8+CA8+CB8</f>
        <v>28.02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/>
      <c r="B9" s="50" t="s">
        <v>105</v>
      </c>
      <c r="C9" s="51"/>
      <c r="D9" s="51"/>
      <c r="E9" s="51"/>
      <c r="F9" s="51" t="s">
        <v>23</v>
      </c>
      <c r="G9" s="51"/>
      <c r="H9" s="17">
        <f>IF(AND(OR($H$2="Y",$I$2="Y"),J9&lt;5,K9&lt;5),IF(AND(J9=J8,K9=K8),H8+1,1),"")</f>
      </c>
      <c r="I9" s="13">
        <f>IF(AND($I$2="Y",K9&gt;0,OR(AND(H9=1,H17=10),AND(H9=2,H26=20),AND(H9=3,H35=30),AND(H9=4,H44=40),AND(H9=5,H53=50),AND(H9=6,H62=60),AND(H9=7,H71=70),AND(H9=8,H80=80),AND(H9=9,H89=90),AND(H9=10,H98=100))),VLOOKUP(K9-1,SortLookup!$A$13:$B$16,2,FALSE),"")</f>
      </c>
      <c r="J9" s="12">
        <f>IF(ISNA(VLOOKUP(F9,SortLookup!$A$1:$B$5,2,FALSE))," ",VLOOKUP(F9,SortLookup!$A$1:$B$5,2,FALSE))</f>
        <v>0</v>
      </c>
      <c r="K9" s="18" t="str">
        <f>IF(ISNA(VLOOKUP(G9,SortLookup!$A$7:$B$11,2,FALSE))," ",VLOOKUP(G9,SortLookup!$A$7:$B$11,2,FALSE))</f>
        <v> </v>
      </c>
      <c r="L9" s="30">
        <f>IF(M9+N9+O9=0,"",M9+N9+O9)</f>
        <v>133.81</v>
      </c>
      <c r="M9" s="31">
        <f>AC9+AP9+BB9+BN9+BZ9+CK9+CV9+DG9</f>
        <v>105.81</v>
      </c>
      <c r="N9" s="6">
        <f>AE9+AR9+BD9+BP9+CB9+CM9+CX9+DI9</f>
        <v>11</v>
      </c>
      <c r="O9" s="34">
        <f>P9/2</f>
        <v>17</v>
      </c>
      <c r="P9" s="35">
        <f>X9+AK9+AW9+BI9+BU9+CF9+CQ9+DB9</f>
        <v>34</v>
      </c>
      <c r="Q9" s="52">
        <v>9.65</v>
      </c>
      <c r="R9" s="53"/>
      <c r="S9" s="53"/>
      <c r="T9" s="53"/>
      <c r="U9" s="53"/>
      <c r="V9" s="53"/>
      <c r="W9" s="53"/>
      <c r="X9" s="54">
        <v>12</v>
      </c>
      <c r="Y9" s="54"/>
      <c r="Z9" s="54"/>
      <c r="AA9" s="54"/>
      <c r="AB9" s="55"/>
      <c r="AC9" s="5">
        <f>Q9+R9+S9+T9+U9+V9+W9</f>
        <v>9.65</v>
      </c>
      <c r="AD9" s="15">
        <f>X9/2</f>
        <v>6</v>
      </c>
      <c r="AE9" s="4">
        <f>(Y9*3)+(Z9*5)+(AA9*5)+(AB9*20)</f>
        <v>0</v>
      </c>
      <c r="AF9" s="16">
        <f>AC9+AD9+AE9</f>
        <v>15.65</v>
      </c>
      <c r="AG9" s="52">
        <v>40.1</v>
      </c>
      <c r="AH9" s="53"/>
      <c r="AI9" s="53"/>
      <c r="AJ9" s="53"/>
      <c r="AK9" s="54">
        <v>6</v>
      </c>
      <c r="AL9" s="54"/>
      <c r="AM9" s="54"/>
      <c r="AN9" s="54"/>
      <c r="AO9" s="54"/>
      <c r="AP9" s="5">
        <f>AG9+AH9+AI9+AJ9</f>
        <v>40.1</v>
      </c>
      <c r="AQ9" s="15">
        <f>AK9/2</f>
        <v>3</v>
      </c>
      <c r="AR9" s="4">
        <f>(AL9*3)+(AM9*5)+(AN9*5)+(AO9*20)</f>
        <v>0</v>
      </c>
      <c r="AS9" s="16">
        <f>AP9+AQ9+AR9</f>
        <v>43.1</v>
      </c>
      <c r="AT9" s="52">
        <v>3.7</v>
      </c>
      <c r="AU9" s="53">
        <v>4.1</v>
      </c>
      <c r="AV9" s="53"/>
      <c r="AW9" s="54">
        <v>4</v>
      </c>
      <c r="AX9" s="54"/>
      <c r="AY9" s="54"/>
      <c r="AZ9" s="54"/>
      <c r="BA9" s="54"/>
      <c r="BB9" s="5">
        <f>AT9+AU9+AV9</f>
        <v>7.8</v>
      </c>
      <c r="BC9" s="15">
        <f>AW9/2</f>
        <v>2</v>
      </c>
      <c r="BD9" s="4">
        <f>(AX9*3)+(AY9*5)+(AZ9*5)+(BA9*20)</f>
        <v>0</v>
      </c>
      <c r="BE9" s="16">
        <f>BB9+BC9+BD9</f>
        <v>9.8</v>
      </c>
      <c r="BF9" s="52">
        <v>21.98</v>
      </c>
      <c r="BG9" s="53"/>
      <c r="BH9" s="53"/>
      <c r="BI9" s="54">
        <v>6</v>
      </c>
      <c r="BJ9" s="54">
        <v>1</v>
      </c>
      <c r="BK9" s="54"/>
      <c r="BL9" s="54"/>
      <c r="BM9" s="54"/>
      <c r="BN9" s="5">
        <f>BF9+BG9+BH9</f>
        <v>21.98</v>
      </c>
      <c r="BO9" s="15">
        <f>BI9/2</f>
        <v>3</v>
      </c>
      <c r="BP9" s="4">
        <f>(BJ9*3)+(BK9*5)+(BL9*5)+(BM9*20)</f>
        <v>3</v>
      </c>
      <c r="BQ9" s="16">
        <f>BN9+BO9+BP9</f>
        <v>27.98</v>
      </c>
      <c r="BR9" s="52">
        <v>26.28</v>
      </c>
      <c r="BS9" s="53"/>
      <c r="BT9" s="53"/>
      <c r="BU9" s="54">
        <v>6</v>
      </c>
      <c r="BV9" s="54">
        <v>1</v>
      </c>
      <c r="BW9" s="54"/>
      <c r="BX9" s="54">
        <v>1</v>
      </c>
      <c r="BY9" s="54"/>
      <c r="BZ9" s="5">
        <f>BR9+BS9+BT9</f>
        <v>26.28</v>
      </c>
      <c r="CA9" s="15">
        <f>BU9/2</f>
        <v>3</v>
      </c>
      <c r="CB9" s="4">
        <f>(BV9*3)+(BW9*5)+(BX9*5)+(BY9*20)</f>
        <v>8</v>
      </c>
      <c r="CC9" s="16">
        <f>BZ9+CA9+CB9</f>
        <v>37.28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/>
      <c r="B10" s="50" t="s">
        <v>101</v>
      </c>
      <c r="C10" s="51"/>
      <c r="D10" s="51"/>
      <c r="E10" s="51"/>
      <c r="F10" s="51" t="s">
        <v>25</v>
      </c>
      <c r="G10" s="51"/>
      <c r="H10" s="17">
        <f>IF(AND(OR($H$2="Y",$I$2="Y"),J10&lt;5,K10&lt;5),IF(AND(J10=#REF!,K10=#REF!),#REF!+1,1),"")</f>
      </c>
      <c r="I10" s="13">
        <f>IF(AND($I$2="Y",K10&gt;0,OR(AND(H10=1,H18=10),AND(H10=2,H27=20),AND(H10=3,H36=30),AND(H10=4,H45=40),AND(H10=5,H54=50),AND(H10=6,H63=60),AND(H10=7,H72=70),AND(H10=8,H81=80),AND(H10=9,H90=90),AND(H10=10,H99=100))),VLOOKUP(K10-1,SortLookup!$A$13:$B$16,2,FALSE),"")</f>
      </c>
      <c r="J10" s="12">
        <f>IF(ISNA(VLOOKUP(F10,SortLookup!$A$1:$B$5,2,FALSE))," ",VLOOKUP(F10,SortLookup!$A$1:$B$5,2,FALSE))</f>
        <v>2</v>
      </c>
      <c r="K10" s="18" t="str">
        <f>IF(ISNA(VLOOKUP(G10,SortLookup!$A$7:$B$11,2,FALSE))," ",VLOOKUP(G10,SortLookup!$A$7:$B$11,2,FALSE))</f>
        <v> </v>
      </c>
      <c r="L10" s="30">
        <f>IF(M10+N10+O10=0,"",M10+N10+O10)</f>
        <v>136.7</v>
      </c>
      <c r="M10" s="31">
        <f>AC10+AP10+BB10+BN10+BZ10+CK10+CV10+DG10</f>
        <v>119.2</v>
      </c>
      <c r="N10" s="6">
        <f>AE10+AR10+BD10+BP10+CB10+CM10+CX10+DI10</f>
        <v>5</v>
      </c>
      <c r="O10" s="34">
        <f>P10/2</f>
        <v>12.5</v>
      </c>
      <c r="P10" s="35">
        <f>X10+AK10+AW10+BI10+BU10+CF10+CQ10+DB10</f>
        <v>25</v>
      </c>
      <c r="Q10" s="52">
        <v>13.59</v>
      </c>
      <c r="R10" s="53"/>
      <c r="S10" s="53"/>
      <c r="T10" s="53"/>
      <c r="U10" s="53"/>
      <c r="V10" s="53"/>
      <c r="W10" s="53"/>
      <c r="X10" s="54">
        <v>7</v>
      </c>
      <c r="Y10" s="54"/>
      <c r="Z10" s="54"/>
      <c r="AA10" s="54"/>
      <c r="AB10" s="55"/>
      <c r="AC10" s="5">
        <f>Q10+R10+S10+T10+U10+V10+W10</f>
        <v>13.59</v>
      </c>
      <c r="AD10" s="15">
        <f>X10/2</f>
        <v>3.5</v>
      </c>
      <c r="AE10" s="4">
        <f>(Y10*3)+(Z10*5)+(AA10*5)+(AB10*20)</f>
        <v>0</v>
      </c>
      <c r="AF10" s="16">
        <f>AC10+AD10+AE10</f>
        <v>17.09</v>
      </c>
      <c r="AG10" s="52">
        <v>38.76</v>
      </c>
      <c r="AH10" s="53"/>
      <c r="AI10" s="53"/>
      <c r="AJ10" s="53"/>
      <c r="AK10" s="54">
        <v>6</v>
      </c>
      <c r="AL10" s="54"/>
      <c r="AM10" s="54"/>
      <c r="AN10" s="54"/>
      <c r="AO10" s="54"/>
      <c r="AP10" s="5">
        <f>AG10+AH10+AI10+AJ10</f>
        <v>38.76</v>
      </c>
      <c r="AQ10" s="15">
        <f>AK10/2</f>
        <v>3</v>
      </c>
      <c r="AR10" s="4">
        <f>(AL10*3)+(AM10*5)+(AN10*5)+(AO10*20)</f>
        <v>0</v>
      </c>
      <c r="AS10" s="16">
        <f>AP10+AQ10+AR10</f>
        <v>41.76</v>
      </c>
      <c r="AT10" s="52">
        <v>6.39</v>
      </c>
      <c r="AU10" s="53">
        <v>4.22</v>
      </c>
      <c r="AV10" s="53"/>
      <c r="AW10" s="54">
        <v>2</v>
      </c>
      <c r="AX10" s="54"/>
      <c r="AY10" s="54"/>
      <c r="AZ10" s="54"/>
      <c r="BA10" s="54"/>
      <c r="BB10" s="5">
        <f>AT10+AU10+AV10</f>
        <v>10.61</v>
      </c>
      <c r="BC10" s="15">
        <f>AW10/2</f>
        <v>1</v>
      </c>
      <c r="BD10" s="4">
        <f>(AX10*3)+(AY10*5)+(AZ10*5)+(BA10*20)</f>
        <v>0</v>
      </c>
      <c r="BE10" s="16">
        <f>BB10+BC10+BD10</f>
        <v>11.61</v>
      </c>
      <c r="BF10" s="52">
        <v>33.67</v>
      </c>
      <c r="BG10" s="53"/>
      <c r="BH10" s="53"/>
      <c r="BI10" s="54">
        <v>5</v>
      </c>
      <c r="BJ10" s="54"/>
      <c r="BK10" s="54"/>
      <c r="BL10" s="54"/>
      <c r="BM10" s="54"/>
      <c r="BN10" s="5">
        <f>BF10+BG10+BH10</f>
        <v>33.67</v>
      </c>
      <c r="BO10" s="15">
        <f>BI10/2</f>
        <v>2.5</v>
      </c>
      <c r="BP10" s="4">
        <f>(BJ10*3)+(BK10*5)+(BL10*5)+(BM10*20)</f>
        <v>0</v>
      </c>
      <c r="BQ10" s="16">
        <f>BN10+BO10+BP10</f>
        <v>36.17</v>
      </c>
      <c r="BR10" s="52">
        <v>22.57</v>
      </c>
      <c r="BS10" s="53"/>
      <c r="BT10" s="53"/>
      <c r="BU10" s="54">
        <v>5</v>
      </c>
      <c r="BV10" s="54"/>
      <c r="BW10" s="54"/>
      <c r="BX10" s="54">
        <v>1</v>
      </c>
      <c r="BY10" s="54"/>
      <c r="BZ10" s="5">
        <f>BR10+BS10+BT10</f>
        <v>22.57</v>
      </c>
      <c r="CA10" s="15">
        <f>BU10/2</f>
        <v>2.5</v>
      </c>
      <c r="CB10" s="4">
        <f>(BV10*3)+(BW10*5)+(BX10*5)+(BY10*20)</f>
        <v>5</v>
      </c>
      <c r="CC10" s="16">
        <f>BZ10+CA10+CB10</f>
        <v>30.07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/>
      <c r="B11" s="50" t="s">
        <v>85</v>
      </c>
      <c r="C11" s="51"/>
      <c r="D11" s="51"/>
      <c r="E11" s="51"/>
      <c r="F11" s="51" t="s">
        <v>23</v>
      </c>
      <c r="G11" s="51"/>
      <c r="H11" s="17">
        <f>IF(AND(OR($H$2="Y",$I$2="Y"),J11&lt;5,K11&lt;5),IF(AND(J11=J10,K11=K10),H10+1,1),"")</f>
      </c>
      <c r="I11" s="13" t="e">
        <f>IF(AND($I$2="Y",K11&gt;0,OR(AND(H11=1,#REF!=10),AND(H11=2,H27=20),AND(H11=3,H36=30),AND(H11=4,H45=40),AND(H11=5,H54=50),AND(H11=6,H63=60),AND(H11=7,H72=70),AND(H11=8,H81=80),AND(H11=9,H90=90),AND(H11=10,H99=100))),VLOOKUP(K11-1,SortLookup!$A$13:$B$16,2,FALSE),"")</f>
        <v>#REF!</v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>IF(M11+N11+O11=0,"",M11+N11+O11)</f>
        <v>140.4</v>
      </c>
      <c r="M11" s="31">
        <f>AC11+AP11+BB11+BN11+BZ11+CK11+CV11+DG11</f>
        <v>99.9</v>
      </c>
      <c r="N11" s="6">
        <f>AE11+AR11+BD11+BP11+CB11+CM11+CX11+DI11</f>
        <v>3</v>
      </c>
      <c r="O11" s="34">
        <f>P11/2</f>
        <v>37.5</v>
      </c>
      <c r="P11" s="35">
        <f>X11+AK11+AW11+BI11+BU11+CF11+CQ11+DB11</f>
        <v>75</v>
      </c>
      <c r="Q11" s="52">
        <v>14.97</v>
      </c>
      <c r="R11" s="53"/>
      <c r="S11" s="53"/>
      <c r="T11" s="53"/>
      <c r="U11" s="53"/>
      <c r="V11" s="53"/>
      <c r="W11" s="53"/>
      <c r="X11" s="54">
        <v>10</v>
      </c>
      <c r="Y11" s="54">
        <v>1</v>
      </c>
      <c r="Z11" s="54"/>
      <c r="AA11" s="54"/>
      <c r="AB11" s="55"/>
      <c r="AC11" s="5">
        <f>Q11+R11+S11+T11+U11+V11+W11</f>
        <v>14.97</v>
      </c>
      <c r="AD11" s="15">
        <f>X11/2</f>
        <v>5</v>
      </c>
      <c r="AE11" s="4">
        <f>(Y11*3)+(Z11*5)+(AA11*5)+(AB11*20)</f>
        <v>3</v>
      </c>
      <c r="AF11" s="16">
        <f>AC11+AD11+AE11</f>
        <v>22.97</v>
      </c>
      <c r="AG11" s="52">
        <v>24.86</v>
      </c>
      <c r="AH11" s="53"/>
      <c r="AI11" s="53"/>
      <c r="AJ11" s="53"/>
      <c r="AK11" s="54">
        <v>34</v>
      </c>
      <c r="AL11" s="54"/>
      <c r="AM11" s="54"/>
      <c r="AN11" s="54"/>
      <c r="AO11" s="54"/>
      <c r="AP11" s="5">
        <f>AG11+AH11+AI11+AJ11</f>
        <v>24.86</v>
      </c>
      <c r="AQ11" s="15">
        <f>AK11/2</f>
        <v>17</v>
      </c>
      <c r="AR11" s="4">
        <f>(AL11*3)+(AM11*5)+(AN11*5)+(AO11*20)</f>
        <v>0</v>
      </c>
      <c r="AS11" s="16">
        <f>AP11+AQ11+AR11</f>
        <v>41.86</v>
      </c>
      <c r="AT11" s="52">
        <v>5.73</v>
      </c>
      <c r="AU11" s="53">
        <v>3.75</v>
      </c>
      <c r="AV11" s="53"/>
      <c r="AW11" s="54">
        <v>5</v>
      </c>
      <c r="AX11" s="54"/>
      <c r="AY11" s="54"/>
      <c r="AZ11" s="54"/>
      <c r="BA11" s="54"/>
      <c r="BB11" s="5">
        <f>AT11+AU11+AV11</f>
        <v>9.48</v>
      </c>
      <c r="BC11" s="15">
        <f>AW11/2</f>
        <v>2.5</v>
      </c>
      <c r="BD11" s="4">
        <f>(AX11*3)+(AY11*5)+(AZ11*5)+(BA11*20)</f>
        <v>0</v>
      </c>
      <c r="BE11" s="16">
        <f>BB11+BC11+BD11</f>
        <v>11.98</v>
      </c>
      <c r="BF11" s="52">
        <v>29.45</v>
      </c>
      <c r="BG11" s="53"/>
      <c r="BH11" s="53"/>
      <c r="BI11" s="54">
        <v>7</v>
      </c>
      <c r="BJ11" s="54"/>
      <c r="BK11" s="54"/>
      <c r="BL11" s="54"/>
      <c r="BM11" s="54"/>
      <c r="BN11" s="5">
        <f>BF11+BG11+BH11</f>
        <v>29.45</v>
      </c>
      <c r="BO11" s="15">
        <f>BI11/2</f>
        <v>3.5</v>
      </c>
      <c r="BP11" s="4">
        <f>(BJ11*3)+(BK11*5)+(BL11*5)+(BM11*20)</f>
        <v>0</v>
      </c>
      <c r="BQ11" s="16">
        <f>BN11+BO11+BP11</f>
        <v>32.95</v>
      </c>
      <c r="BR11" s="52">
        <v>21.14</v>
      </c>
      <c r="BS11" s="53"/>
      <c r="BT11" s="53"/>
      <c r="BU11" s="54">
        <v>19</v>
      </c>
      <c r="BV11" s="54"/>
      <c r="BW11" s="54"/>
      <c r="BX11" s="54"/>
      <c r="BY11" s="54"/>
      <c r="BZ11" s="5">
        <f>BR11+BS11+BT11</f>
        <v>21.14</v>
      </c>
      <c r="CA11" s="15">
        <f>BU11/2</f>
        <v>9.5</v>
      </c>
      <c r="CB11" s="4">
        <f>(BV11*3)+(BW11*5)+(BX11*5)+(BY11*20)</f>
        <v>0</v>
      </c>
      <c r="CC11" s="16">
        <f>BZ11+CA11+CB11</f>
        <v>30.64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/>
      <c r="B12" s="50" t="s">
        <v>98</v>
      </c>
      <c r="C12" s="51"/>
      <c r="D12" s="51"/>
      <c r="E12" s="51"/>
      <c r="F12" s="51" t="s">
        <v>23</v>
      </c>
      <c r="G12" s="51"/>
      <c r="H12" s="17">
        <f>IF(AND(OR($H$2="Y",$I$2="Y"),J12&lt;5,K12&lt;5),IF(AND(J12=J11,K12=K11),H11+1,1),"")</f>
      </c>
      <c r="I12" s="13">
        <f>IF(AND($I$2="Y",K12&gt;0,OR(AND(H12=1,H20=10),AND(H12=2,H29=20),AND(H12=3,H38=30),AND(H12=4,H47=40),AND(H12=5,H56=50),AND(H12=6,H65=60),AND(H12=7,H74=70),AND(H12=8,H83=80),AND(H12=9,H92=90),AND(H12=10,H101=100))),VLOOKUP(K12-1,SortLookup!$A$13:$B$16,2,FALSE),"")</f>
      </c>
      <c r="J12" s="12">
        <f>IF(ISNA(VLOOKUP(F12,SortLookup!$A$1:$B$5,2,FALSE))," ",VLOOKUP(F12,SortLookup!$A$1:$B$5,2,FALSE))</f>
        <v>0</v>
      </c>
      <c r="K12" s="18" t="str">
        <f>IF(ISNA(VLOOKUP(G12,SortLookup!$A$7:$B$11,2,FALSE))," ",VLOOKUP(G12,SortLookup!$A$7:$B$11,2,FALSE))</f>
        <v> </v>
      </c>
      <c r="L12" s="30">
        <f>IF(M12+N12+O12=0,"",M12+N12+O12)</f>
        <v>146.31</v>
      </c>
      <c r="M12" s="31">
        <f>AC12+AP12+BB12+BN12+BZ12+CK12+CV12+DG12</f>
        <v>130.81</v>
      </c>
      <c r="N12" s="6">
        <f>AE12+AR12+BD12+BP12+CB12+CM12+CX12+DI12</f>
        <v>3</v>
      </c>
      <c r="O12" s="34">
        <f>P12/2</f>
        <v>12.5</v>
      </c>
      <c r="P12" s="35">
        <f>X12+AK12+AW12+BI12+BU12+CF12+CQ12+DB12</f>
        <v>25</v>
      </c>
      <c r="Q12" s="52">
        <v>17.36</v>
      </c>
      <c r="R12" s="53"/>
      <c r="S12" s="53"/>
      <c r="T12" s="53"/>
      <c r="U12" s="53"/>
      <c r="V12" s="53"/>
      <c r="W12" s="53"/>
      <c r="X12" s="54">
        <v>5</v>
      </c>
      <c r="Y12" s="54">
        <v>1</v>
      </c>
      <c r="Z12" s="54"/>
      <c r="AA12" s="54"/>
      <c r="AB12" s="55"/>
      <c r="AC12" s="5">
        <f>Q12+R12+S12+T12+U12+V12+W12</f>
        <v>17.36</v>
      </c>
      <c r="AD12" s="15">
        <f>X12/2</f>
        <v>2.5</v>
      </c>
      <c r="AE12" s="4">
        <f>(Y12*3)+(Z12*5)+(AA12*5)+(AB12*20)</f>
        <v>3</v>
      </c>
      <c r="AF12" s="16">
        <f>AC12+AD12+AE12</f>
        <v>22.86</v>
      </c>
      <c r="AG12" s="52">
        <v>52.68</v>
      </c>
      <c r="AH12" s="53"/>
      <c r="AI12" s="53"/>
      <c r="AJ12" s="53"/>
      <c r="AK12" s="54">
        <v>11</v>
      </c>
      <c r="AL12" s="54"/>
      <c r="AM12" s="54"/>
      <c r="AN12" s="54"/>
      <c r="AO12" s="54"/>
      <c r="AP12" s="5">
        <f>AG12+AH12+AI12+AJ12</f>
        <v>52.68</v>
      </c>
      <c r="AQ12" s="15">
        <f>AK12/2</f>
        <v>5.5</v>
      </c>
      <c r="AR12" s="4">
        <f>(AL12*3)+(AM12*5)+(AN12*5)+(AO12*20)</f>
        <v>0</v>
      </c>
      <c r="AS12" s="16">
        <f>AP12+AQ12+AR12</f>
        <v>58.18</v>
      </c>
      <c r="AT12" s="52">
        <v>8.52</v>
      </c>
      <c r="AU12" s="53">
        <v>7.01</v>
      </c>
      <c r="AV12" s="53"/>
      <c r="AW12" s="54">
        <v>0</v>
      </c>
      <c r="AX12" s="54"/>
      <c r="AY12" s="54"/>
      <c r="AZ12" s="54"/>
      <c r="BA12" s="54"/>
      <c r="BB12" s="5">
        <f>AT12+AU12+AV12</f>
        <v>15.53</v>
      </c>
      <c r="BC12" s="15">
        <f>AW12/2</f>
        <v>0</v>
      </c>
      <c r="BD12" s="4">
        <f>(AX12*3)+(AY12*5)+(AZ12*5)+(BA12*20)</f>
        <v>0</v>
      </c>
      <c r="BE12" s="16">
        <f>BB12+BC12+BD12</f>
        <v>15.53</v>
      </c>
      <c r="BF12" s="52">
        <v>21.67</v>
      </c>
      <c r="BG12" s="53"/>
      <c r="BH12" s="53"/>
      <c r="BI12" s="54">
        <v>2</v>
      </c>
      <c r="BJ12" s="54"/>
      <c r="BK12" s="54"/>
      <c r="BL12" s="54"/>
      <c r="BM12" s="54"/>
      <c r="BN12" s="5">
        <f>BF12+BG12+BH12</f>
        <v>21.67</v>
      </c>
      <c r="BO12" s="15">
        <f>BI12/2</f>
        <v>1</v>
      </c>
      <c r="BP12" s="4">
        <f>(BJ12*3)+(BK12*5)+(BL12*5)+(BM12*20)</f>
        <v>0</v>
      </c>
      <c r="BQ12" s="16">
        <f>BN12+BO12+BP12</f>
        <v>22.67</v>
      </c>
      <c r="BR12" s="52">
        <v>23.57</v>
      </c>
      <c r="BS12" s="53"/>
      <c r="BT12" s="53"/>
      <c r="BU12" s="54">
        <v>7</v>
      </c>
      <c r="BV12" s="54"/>
      <c r="BW12" s="54"/>
      <c r="BX12" s="54"/>
      <c r="BY12" s="54"/>
      <c r="BZ12" s="5">
        <f>BR12+BS12+BT12</f>
        <v>23.57</v>
      </c>
      <c r="CA12" s="15">
        <f>BU12/2</f>
        <v>3.5</v>
      </c>
      <c r="CB12" s="4">
        <f>(BV12*3)+(BW12*5)+(BX12*5)+(BY12*20)</f>
        <v>0</v>
      </c>
      <c r="CC12" s="16">
        <f>BZ12+CA12+CB12</f>
        <v>27.07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/>
      <c r="B13" s="50" t="s">
        <v>96</v>
      </c>
      <c r="C13" s="51"/>
      <c r="D13" s="51"/>
      <c r="E13" s="51"/>
      <c r="F13" s="51" t="s">
        <v>23</v>
      </c>
      <c r="G13" s="51"/>
      <c r="H13" s="17">
        <f>IF(AND(OR($H$2="Y",$I$2="Y"),J13&lt;5,K13&lt;5),IF(AND(J13=J12,K13=K12),H12+1,1),"")</f>
      </c>
      <c r="I13" s="13">
        <f>IF(AND($I$2="Y",K13&gt;0,OR(AND(H13=1,H21=10),AND(H13=2,H30=20),AND(H13=3,H39=30),AND(H13=4,H48=40),AND(H13=5,H57=50),AND(H13=6,H66=60),AND(H13=7,H75=70),AND(H13=8,H84=80),AND(H13=9,H93=90),AND(H13=10,H102=100))),VLOOKUP(K13-1,SortLookup!$A$13:$B$16,2,FALSE),"")</f>
      </c>
      <c r="J13" s="12">
        <f>IF(ISNA(VLOOKUP(F13,SortLookup!$A$1:$B$5,2,FALSE))," ",VLOOKUP(F13,SortLookup!$A$1:$B$5,2,FALSE))</f>
        <v>0</v>
      </c>
      <c r="K13" s="18" t="str">
        <f>IF(ISNA(VLOOKUP(G13,SortLookup!$A$7:$B$11,2,FALSE))," ",VLOOKUP(G13,SortLookup!$A$7:$B$11,2,FALSE))</f>
        <v> </v>
      </c>
      <c r="L13" s="30">
        <f>IF(M13+N13+O13=0,"",M13+N13+O13)</f>
        <v>150.99</v>
      </c>
      <c r="M13" s="31">
        <f>AC13+AP13+BB13+BN13+BZ13+CK13+CV13+DG13</f>
        <v>125.99</v>
      </c>
      <c r="N13" s="6">
        <f>AE13+AR13+BD13+BP13+CB13+CM13+CX13+DI13</f>
        <v>0</v>
      </c>
      <c r="O13" s="34">
        <f>P13/2</f>
        <v>25</v>
      </c>
      <c r="P13" s="35">
        <f>X13+AK13+AW13+BI13+BU13+CF13+CQ13+DB13</f>
        <v>50</v>
      </c>
      <c r="Q13" s="52">
        <v>14.37</v>
      </c>
      <c r="R13" s="53"/>
      <c r="S13" s="53"/>
      <c r="T13" s="53"/>
      <c r="U13" s="53"/>
      <c r="V13" s="53"/>
      <c r="W13" s="53"/>
      <c r="X13" s="54">
        <v>11</v>
      </c>
      <c r="Y13" s="54"/>
      <c r="Z13" s="54"/>
      <c r="AA13" s="54"/>
      <c r="AB13" s="55"/>
      <c r="AC13" s="5">
        <f>Q13+R13+S13+T13+U13+V13+W13</f>
        <v>14.37</v>
      </c>
      <c r="AD13" s="15">
        <f>X13/2</f>
        <v>5.5</v>
      </c>
      <c r="AE13" s="4">
        <f>(Y13*3)+(Z13*5)+(AA13*5)+(AB13*20)</f>
        <v>0</v>
      </c>
      <c r="AF13" s="16">
        <f>AC13+AD13+AE13</f>
        <v>19.87</v>
      </c>
      <c r="AG13" s="52">
        <v>41.22</v>
      </c>
      <c r="AH13" s="53"/>
      <c r="AI13" s="53"/>
      <c r="AJ13" s="53"/>
      <c r="AK13" s="54">
        <v>13</v>
      </c>
      <c r="AL13" s="54"/>
      <c r="AM13" s="54"/>
      <c r="AN13" s="54"/>
      <c r="AO13" s="54"/>
      <c r="AP13" s="5">
        <f>AG13+AH13+AI13+AJ13</f>
        <v>41.22</v>
      </c>
      <c r="AQ13" s="15">
        <f>AK13/2</f>
        <v>6.5</v>
      </c>
      <c r="AR13" s="4">
        <f>(AL13*3)+(AM13*5)+(AN13*5)+(AO13*20)</f>
        <v>0</v>
      </c>
      <c r="AS13" s="16">
        <f>AP13+AQ13+AR13</f>
        <v>47.72</v>
      </c>
      <c r="AT13" s="52">
        <v>9.26</v>
      </c>
      <c r="AU13" s="53">
        <v>5.77</v>
      </c>
      <c r="AV13" s="53"/>
      <c r="AW13" s="54">
        <v>8</v>
      </c>
      <c r="AX13" s="54"/>
      <c r="AY13" s="54"/>
      <c r="AZ13" s="54"/>
      <c r="BA13" s="54"/>
      <c r="BB13" s="5">
        <f>AT13+AU13+AV13</f>
        <v>15.03</v>
      </c>
      <c r="BC13" s="15">
        <f>AW13/2</f>
        <v>4</v>
      </c>
      <c r="BD13" s="4">
        <f>(AX13*3)+(AY13*5)+(AZ13*5)+(BA13*20)</f>
        <v>0</v>
      </c>
      <c r="BE13" s="16">
        <f>BB13+BC13+BD13</f>
        <v>19.03</v>
      </c>
      <c r="BF13" s="52">
        <v>24.83</v>
      </c>
      <c r="BG13" s="53"/>
      <c r="BH13" s="53"/>
      <c r="BI13" s="54">
        <v>16</v>
      </c>
      <c r="BJ13" s="54"/>
      <c r="BK13" s="54"/>
      <c r="BL13" s="54"/>
      <c r="BM13" s="54"/>
      <c r="BN13" s="5">
        <f>BF13+BG13+BH13</f>
        <v>24.83</v>
      </c>
      <c r="BO13" s="15">
        <f>BI13/2</f>
        <v>8</v>
      </c>
      <c r="BP13" s="4">
        <f>(BJ13*3)+(BK13*5)+(BL13*5)+(BM13*20)</f>
        <v>0</v>
      </c>
      <c r="BQ13" s="16">
        <f>BN13+BO13+BP13</f>
        <v>32.83</v>
      </c>
      <c r="BR13" s="52">
        <v>30.54</v>
      </c>
      <c r="BS13" s="53"/>
      <c r="BT13" s="53"/>
      <c r="BU13" s="54">
        <v>2</v>
      </c>
      <c r="BV13" s="54"/>
      <c r="BW13" s="54"/>
      <c r="BX13" s="54"/>
      <c r="BY13" s="54"/>
      <c r="BZ13" s="5">
        <f>BR13+BS13+BT13</f>
        <v>30.54</v>
      </c>
      <c r="CA13" s="15">
        <f>BU13/2</f>
        <v>1</v>
      </c>
      <c r="CB13" s="4">
        <f>(BV13*3)+(BW13*5)+(BX13*5)+(BY13*20)</f>
        <v>0</v>
      </c>
      <c r="CC13" s="16">
        <f>BZ13+CA13+CB13</f>
        <v>31.54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/>
      <c r="B14" s="50" t="s">
        <v>95</v>
      </c>
      <c r="C14" s="51"/>
      <c r="D14" s="51"/>
      <c r="E14" s="51"/>
      <c r="F14" s="51" t="s">
        <v>25</v>
      </c>
      <c r="G14" s="51"/>
      <c r="H14" s="17">
        <f>IF(AND(OR($H$2="Y",$I$2="Y"),J14&lt;5,K14&lt;5),IF(AND(J14=J13,K14=K13),H13+1,1),"")</f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>
        <f>IF(ISNA(VLOOKUP(F14,SortLookup!$A$1:$B$5,2,FALSE))," ",VLOOKUP(F14,SortLookup!$A$1:$B$5,2,FALSE))</f>
        <v>2</v>
      </c>
      <c r="K14" s="18" t="str">
        <f>IF(ISNA(VLOOKUP(G14,SortLookup!$A$7:$B$11,2,FALSE))," ",VLOOKUP(G14,SortLookup!$A$7:$B$11,2,FALSE))</f>
        <v> </v>
      </c>
      <c r="L14" s="30">
        <f>IF(M14+N14+O14=0,"",M14+N14+O14)</f>
        <v>152.38</v>
      </c>
      <c r="M14" s="31">
        <f>AC14+AP14+BB14+BN14+BZ14+CK14+CV14+DG14</f>
        <v>122.38</v>
      </c>
      <c r="N14" s="6">
        <f>AE14+AR14+BD14+BP14+CB14+CM14+CX14+DI14</f>
        <v>0</v>
      </c>
      <c r="O14" s="34">
        <f>P14/2</f>
        <v>30</v>
      </c>
      <c r="P14" s="35">
        <f>X14+AK14+AW14+BI14+BU14+CF14+CQ14+DB14</f>
        <v>60</v>
      </c>
      <c r="Q14" s="52">
        <v>10.51</v>
      </c>
      <c r="R14" s="53"/>
      <c r="S14" s="53"/>
      <c r="T14" s="53"/>
      <c r="U14" s="53"/>
      <c r="V14" s="53"/>
      <c r="W14" s="53"/>
      <c r="X14" s="54">
        <v>8</v>
      </c>
      <c r="Y14" s="54"/>
      <c r="Z14" s="54"/>
      <c r="AA14" s="54"/>
      <c r="AB14" s="55"/>
      <c r="AC14" s="5">
        <f>Q14+R14+S14+T14+U14+V14+W14</f>
        <v>10.51</v>
      </c>
      <c r="AD14" s="15">
        <f>X14/2</f>
        <v>4</v>
      </c>
      <c r="AE14" s="4">
        <f>(Y14*3)+(Z14*5)+(AA14*5)+(AB14*20)</f>
        <v>0</v>
      </c>
      <c r="AF14" s="16">
        <f>AC14+AD14+AE14</f>
        <v>14.51</v>
      </c>
      <c r="AG14" s="52">
        <v>37.75</v>
      </c>
      <c r="AH14" s="53"/>
      <c r="AI14" s="53"/>
      <c r="AJ14" s="53"/>
      <c r="AK14" s="54">
        <v>29</v>
      </c>
      <c r="AL14" s="54"/>
      <c r="AM14" s="54"/>
      <c r="AN14" s="54"/>
      <c r="AO14" s="54"/>
      <c r="AP14" s="5">
        <f>AG14+AH14+AI14+AJ14</f>
        <v>37.75</v>
      </c>
      <c r="AQ14" s="15">
        <f>AK14/2</f>
        <v>14.5</v>
      </c>
      <c r="AR14" s="4">
        <f>(AL14*3)+(AM14*5)+(AN14*5)+(AO14*20)</f>
        <v>0</v>
      </c>
      <c r="AS14" s="16">
        <f>AP14+AQ14+AR14</f>
        <v>52.25</v>
      </c>
      <c r="AT14" s="52">
        <v>22.74</v>
      </c>
      <c r="AU14" s="53">
        <v>6.38</v>
      </c>
      <c r="AV14" s="53"/>
      <c r="AW14" s="54">
        <v>4</v>
      </c>
      <c r="AX14" s="54"/>
      <c r="AY14" s="54"/>
      <c r="AZ14" s="54"/>
      <c r="BA14" s="54"/>
      <c r="BB14" s="5">
        <f>AT14+AU14+AV14</f>
        <v>29.12</v>
      </c>
      <c r="BC14" s="15">
        <f>AW14/2</f>
        <v>2</v>
      </c>
      <c r="BD14" s="4">
        <f>(AX14*3)+(AY14*5)+(AZ14*5)+(BA14*20)</f>
        <v>0</v>
      </c>
      <c r="BE14" s="16">
        <f>BB14+BC14+BD14</f>
        <v>31.12</v>
      </c>
      <c r="BF14" s="52">
        <v>22.48</v>
      </c>
      <c r="BG14" s="53"/>
      <c r="BH14" s="53"/>
      <c r="BI14" s="54">
        <v>16</v>
      </c>
      <c r="BJ14" s="54"/>
      <c r="BK14" s="54"/>
      <c r="BL14" s="54"/>
      <c r="BM14" s="54"/>
      <c r="BN14" s="5">
        <f>BF14+BG14+BH14</f>
        <v>22.48</v>
      </c>
      <c r="BO14" s="15">
        <f>BI14/2</f>
        <v>8</v>
      </c>
      <c r="BP14" s="4">
        <f>(BJ14*3)+(BK14*5)+(BL14*5)+(BM14*20)</f>
        <v>0</v>
      </c>
      <c r="BQ14" s="16">
        <f>BN14+BO14+BP14</f>
        <v>30.48</v>
      </c>
      <c r="BR14" s="52">
        <v>22.52</v>
      </c>
      <c r="BS14" s="53"/>
      <c r="BT14" s="53"/>
      <c r="BU14" s="54">
        <v>3</v>
      </c>
      <c r="BV14" s="54"/>
      <c r="BW14" s="54"/>
      <c r="BX14" s="54"/>
      <c r="BY14" s="54"/>
      <c r="BZ14" s="5">
        <f>BR14+BS14+BT14</f>
        <v>22.52</v>
      </c>
      <c r="CA14" s="15">
        <f>BU14/2</f>
        <v>1.5</v>
      </c>
      <c r="CB14" s="4">
        <f>(BV14*3)+(BW14*5)+(BX14*5)+(BY14*20)</f>
        <v>0</v>
      </c>
      <c r="CC14" s="16">
        <f>BZ14+CA14+CB14</f>
        <v>24.02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/>
      <c r="B15" s="50" t="s">
        <v>92</v>
      </c>
      <c r="C15" s="51"/>
      <c r="D15" s="51"/>
      <c r="E15" s="51"/>
      <c r="F15" s="51" t="s">
        <v>24</v>
      </c>
      <c r="G15" s="51"/>
      <c r="H15" s="17">
        <f>IF(AND(OR($H$2="Y",$I$2="Y"),J15&lt;5,K15&lt;5),IF(AND(J15=J14,K15=K14),H14+1,1),"")</f>
      </c>
      <c r="I15" s="13">
        <f>IF(AND($I$2="Y",K15&gt;0,OR(AND(H15=1,H22=10),AND(H15=2,H30=20),AND(H15=3,H39=30),AND(H15=4,H48=40),AND(H15=5,H57=50),AND(H15=6,H66=60),AND(H15=7,H75=70),AND(H15=8,H84=80),AND(H15=9,H93=90),AND(H15=10,H102=100))),VLOOKUP(K15-1,SortLookup!$A$13:$B$16,2,FALSE),"")</f>
      </c>
      <c r="J15" s="12">
        <f>IF(ISNA(VLOOKUP(F15,SortLookup!$A$1:$B$5,2,FALSE))," ",VLOOKUP(F15,SortLookup!$A$1:$B$5,2,FALSE))</f>
        <v>1</v>
      </c>
      <c r="K15" s="18" t="str">
        <f>IF(ISNA(VLOOKUP(G15,SortLookup!$A$7:$B$11,2,FALSE))," ",VLOOKUP(G15,SortLookup!$A$7:$B$11,2,FALSE))</f>
        <v> </v>
      </c>
      <c r="L15" s="30">
        <f>IF(M15+N15+O15=0,"",M15+N15+O15)</f>
        <v>160.75</v>
      </c>
      <c r="M15" s="31">
        <f>AC15+AP15+BB15+BN15+BZ15+CK15+CV15+DG15</f>
        <v>125.75</v>
      </c>
      <c r="N15" s="6">
        <f>AE15+AR15+BD15+BP15+CB15+CM15+CX15+DI15</f>
        <v>0</v>
      </c>
      <c r="O15" s="34">
        <f>P15/2</f>
        <v>35</v>
      </c>
      <c r="P15" s="35">
        <f>X15+AK15+AW15+BI15+BU15+CF15+CQ15+DB15</f>
        <v>70</v>
      </c>
      <c r="Q15" s="52">
        <v>14.73</v>
      </c>
      <c r="R15" s="53"/>
      <c r="S15" s="53"/>
      <c r="T15" s="53"/>
      <c r="U15" s="53"/>
      <c r="V15" s="53"/>
      <c r="W15" s="53"/>
      <c r="X15" s="54">
        <v>20</v>
      </c>
      <c r="Y15" s="54"/>
      <c r="Z15" s="54"/>
      <c r="AA15" s="54"/>
      <c r="AB15" s="55"/>
      <c r="AC15" s="5">
        <f>Q15+R15+S15+T15+U15+V15+W15</f>
        <v>14.73</v>
      </c>
      <c r="AD15" s="15">
        <f>X15/2</f>
        <v>10</v>
      </c>
      <c r="AE15" s="4">
        <f>(Y15*3)+(Z15*5)+(AA15*5)+(AB15*20)</f>
        <v>0</v>
      </c>
      <c r="AF15" s="16">
        <f>AC15+AD15+AE15</f>
        <v>24.73</v>
      </c>
      <c r="AG15" s="52">
        <v>29.17</v>
      </c>
      <c r="AH15" s="53"/>
      <c r="AI15" s="53"/>
      <c r="AJ15" s="53"/>
      <c r="AK15" s="54">
        <v>33</v>
      </c>
      <c r="AL15" s="54"/>
      <c r="AM15" s="54"/>
      <c r="AN15" s="54"/>
      <c r="AO15" s="54"/>
      <c r="AP15" s="5">
        <f>AG15+AH15+AI15+AJ15</f>
        <v>29.17</v>
      </c>
      <c r="AQ15" s="15">
        <f>AK15/2</f>
        <v>16.5</v>
      </c>
      <c r="AR15" s="4">
        <f>(AL15*3)+(AM15*5)+(AN15*5)+(AO15*20)</f>
        <v>0</v>
      </c>
      <c r="AS15" s="16">
        <f>AP15+AQ15+AR15</f>
        <v>45.67</v>
      </c>
      <c r="AT15" s="52">
        <v>8.75</v>
      </c>
      <c r="AU15" s="53">
        <v>6.09</v>
      </c>
      <c r="AV15" s="53"/>
      <c r="AW15" s="54">
        <v>3</v>
      </c>
      <c r="AX15" s="54"/>
      <c r="AY15" s="54"/>
      <c r="AZ15" s="54"/>
      <c r="BA15" s="54"/>
      <c r="BB15" s="5">
        <f>AT15+AU15+AV15</f>
        <v>14.84</v>
      </c>
      <c r="BC15" s="15">
        <f>AW15/2</f>
        <v>1.5</v>
      </c>
      <c r="BD15" s="4">
        <f>(AX15*3)+(AY15*5)+(AZ15*5)+(BA15*20)</f>
        <v>0</v>
      </c>
      <c r="BE15" s="16">
        <f>BB15+BC15+BD15</f>
        <v>16.34</v>
      </c>
      <c r="BF15" s="52">
        <v>34.98</v>
      </c>
      <c r="BG15" s="53"/>
      <c r="BH15" s="53"/>
      <c r="BI15" s="54">
        <v>10</v>
      </c>
      <c r="BJ15" s="54"/>
      <c r="BK15" s="54"/>
      <c r="BL15" s="54"/>
      <c r="BM15" s="54"/>
      <c r="BN15" s="5">
        <f>BF15+BG15+BH15</f>
        <v>34.98</v>
      </c>
      <c r="BO15" s="15">
        <f>BI15/2</f>
        <v>5</v>
      </c>
      <c r="BP15" s="4">
        <f>(BJ15*3)+(BK15*5)+(BL15*5)+(BM15*20)</f>
        <v>0</v>
      </c>
      <c r="BQ15" s="16">
        <f>BN15+BO15+BP15</f>
        <v>39.98</v>
      </c>
      <c r="BR15" s="52">
        <v>32.03</v>
      </c>
      <c r="BS15" s="53"/>
      <c r="BT15" s="53"/>
      <c r="BU15" s="54">
        <v>4</v>
      </c>
      <c r="BV15" s="54"/>
      <c r="BW15" s="54"/>
      <c r="BX15" s="54"/>
      <c r="BY15" s="54"/>
      <c r="BZ15" s="5">
        <f>BR15+BS15+BT15</f>
        <v>32.03</v>
      </c>
      <c r="CA15" s="15">
        <f>BU15/2</f>
        <v>2</v>
      </c>
      <c r="CB15" s="4">
        <f>(BV15*3)+(BW15*5)+(BX15*5)+(BY15*20)</f>
        <v>0</v>
      </c>
      <c r="CC15" s="16">
        <f>BZ15+CA15+CB15</f>
        <v>34.03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/>
      <c r="B16" s="50" t="s">
        <v>110</v>
      </c>
      <c r="C16" s="51"/>
      <c r="D16" s="51"/>
      <c r="E16" s="51"/>
      <c r="F16" s="51" t="s">
        <v>23</v>
      </c>
      <c r="G16" s="51"/>
      <c r="H16" s="17"/>
      <c r="I16" s="13"/>
      <c r="J16" s="12"/>
      <c r="K16" s="18"/>
      <c r="L16" s="30">
        <f>IF(M16+N16+O16=0,"",M16+N16+O16)</f>
        <v>160.94</v>
      </c>
      <c r="M16" s="31">
        <f>AC16+AP16+BB16+BN16+BZ16+CK16+CV16+DG16</f>
        <v>131.94</v>
      </c>
      <c r="N16" s="6">
        <f>AE16+AR16+BD16+BP16+CB16+CM16+CX16+DI16</f>
        <v>0</v>
      </c>
      <c r="O16" s="34">
        <f>P16/2</f>
        <v>29</v>
      </c>
      <c r="P16" s="35">
        <f>X16+AK16+AW16+BI16+BU16+CF16+CQ16+DB16</f>
        <v>58</v>
      </c>
      <c r="Q16" s="52">
        <v>15.36</v>
      </c>
      <c r="R16" s="53"/>
      <c r="S16" s="53"/>
      <c r="T16" s="53"/>
      <c r="U16" s="53"/>
      <c r="V16" s="53"/>
      <c r="W16" s="53"/>
      <c r="X16" s="54">
        <v>9</v>
      </c>
      <c r="Y16" s="54"/>
      <c r="Z16" s="54"/>
      <c r="AA16" s="54"/>
      <c r="AB16" s="55"/>
      <c r="AC16" s="5">
        <f>Q16+R16+S16+T16+U16+V16+W16</f>
        <v>15.36</v>
      </c>
      <c r="AD16" s="15">
        <f>X16/2</f>
        <v>4.5</v>
      </c>
      <c r="AE16" s="4">
        <f>(Y16*3)+(Z16*5)+(AA16*5)+(AB16*20)</f>
        <v>0</v>
      </c>
      <c r="AF16" s="16">
        <f>AC16+AD16+AE16</f>
        <v>19.86</v>
      </c>
      <c r="AG16" s="52">
        <v>33.79</v>
      </c>
      <c r="AH16" s="53"/>
      <c r="AI16" s="53"/>
      <c r="AJ16" s="53"/>
      <c r="AK16" s="54">
        <v>38</v>
      </c>
      <c r="AL16" s="54"/>
      <c r="AM16" s="54"/>
      <c r="AN16" s="54"/>
      <c r="AO16" s="54"/>
      <c r="AP16" s="5">
        <f>AG16+AH16+AI16+AJ16</f>
        <v>33.79</v>
      </c>
      <c r="AQ16" s="15">
        <f>AK16/2</f>
        <v>19</v>
      </c>
      <c r="AR16" s="4">
        <f>(AL16*3)+(AM16*5)+(AN16*5)+(AO16*20)</f>
        <v>0</v>
      </c>
      <c r="AS16" s="16">
        <f>AP16+AQ16+AR16</f>
        <v>52.79</v>
      </c>
      <c r="AT16" s="52">
        <v>7.17</v>
      </c>
      <c r="AU16" s="53">
        <v>5.52</v>
      </c>
      <c r="AV16" s="53"/>
      <c r="AW16" s="54">
        <v>1</v>
      </c>
      <c r="AX16" s="54"/>
      <c r="AY16" s="54"/>
      <c r="AZ16" s="54"/>
      <c r="BA16" s="54"/>
      <c r="BB16" s="5">
        <f>AT16+AU16+AV16</f>
        <v>12.69</v>
      </c>
      <c r="BC16" s="15">
        <f>AW16/2</f>
        <v>0.5</v>
      </c>
      <c r="BD16" s="4">
        <f>(AX16*3)+(AY16*5)+(AZ16*5)+(BA16*20)</f>
        <v>0</v>
      </c>
      <c r="BE16" s="16">
        <f>BB16+BC16+BD16</f>
        <v>13.19</v>
      </c>
      <c r="BF16" s="52">
        <v>40.12</v>
      </c>
      <c r="BG16" s="53"/>
      <c r="BH16" s="53"/>
      <c r="BI16" s="54">
        <v>7</v>
      </c>
      <c r="BJ16" s="54"/>
      <c r="BK16" s="54"/>
      <c r="BL16" s="54"/>
      <c r="BM16" s="54"/>
      <c r="BN16" s="5">
        <f>BF16+BG16+BH16</f>
        <v>40.12</v>
      </c>
      <c r="BO16" s="15">
        <f>BI16/2</f>
        <v>3.5</v>
      </c>
      <c r="BP16" s="4">
        <f>(BJ16*3)+(BK16*5)+(BL16*5)+(BM16*20)</f>
        <v>0</v>
      </c>
      <c r="BQ16" s="16">
        <f>BN16+BO16+BP16</f>
        <v>43.62</v>
      </c>
      <c r="BR16" s="52">
        <v>29.98</v>
      </c>
      <c r="BS16" s="53"/>
      <c r="BT16" s="53"/>
      <c r="BU16" s="54">
        <v>3</v>
      </c>
      <c r="BV16" s="54"/>
      <c r="BW16" s="54"/>
      <c r="BX16" s="54"/>
      <c r="BY16" s="54"/>
      <c r="BZ16" s="5">
        <f>BR16+BS16+BT16</f>
        <v>29.98</v>
      </c>
      <c r="CA16" s="15">
        <f>BU16/2</f>
        <v>1.5</v>
      </c>
      <c r="CB16" s="4">
        <f>(BV16*3)+(BW16*5)+(BX16*5)+(BY16*20)</f>
        <v>0</v>
      </c>
      <c r="CC16" s="16">
        <f>BZ16+CA16+CB16</f>
        <v>31.48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/>
      <c r="B17" s="50" t="s">
        <v>91</v>
      </c>
      <c r="C17" s="51"/>
      <c r="D17" s="51"/>
      <c r="E17" s="51"/>
      <c r="F17" s="51" t="s">
        <v>23</v>
      </c>
      <c r="G17" s="51"/>
      <c r="H17" s="17">
        <f>IF(AND(OR($H$2="Y",$I$2="Y"),J17&lt;5,K17&lt;5),IF(AND(J17=J16,K17=K16),H16+1,1),"")</f>
      </c>
      <c r="I17" s="13" t="e">
        <f>IF(AND($I$2="Y",K17&gt;0,OR(AND(H17=1,#REF!=10),AND(H17=2,H32=20),AND(H17=3,H41=30),AND(H17=4,H50=40),AND(H17=5,H59=50),AND(H17=6,H68=60),AND(H17=7,H77=70),AND(H17=8,H86=80),AND(H17=9,H95=90),AND(H17=10,H104=100))),VLOOKUP(K17-1,SortLookup!$A$13:$B$16,2,FALSE),"")</f>
        <v>#REF!</v>
      </c>
      <c r="J17" s="12">
        <f>IF(ISNA(VLOOKUP(F17,SortLookup!$A$1:$B$5,2,FALSE))," ",VLOOKUP(F17,SortLookup!$A$1:$B$5,2,FALSE))</f>
        <v>0</v>
      </c>
      <c r="K17" s="18" t="str">
        <f>IF(ISNA(VLOOKUP(G17,SortLookup!$A$7:$B$11,2,FALSE))," ",VLOOKUP(G17,SortLookup!$A$7:$B$11,2,FALSE))</f>
        <v> </v>
      </c>
      <c r="L17" s="30">
        <f>IF(M17+N17+O17=0,"",M17+N17+O17)</f>
        <v>164.5</v>
      </c>
      <c r="M17" s="31">
        <f>AC17+AP17+BB17+BN17+BZ17+CK17+CV17+DG17</f>
        <v>146</v>
      </c>
      <c r="N17" s="6">
        <f>AE17+AR17+BD17+BP17+CB17+CM17+CX17+DI17</f>
        <v>0</v>
      </c>
      <c r="O17" s="34">
        <f>P17/2</f>
        <v>18.5</v>
      </c>
      <c r="P17" s="35">
        <f>X17+AK17+AW17+BI17+BU17+CF17+CQ17+DB17</f>
        <v>37</v>
      </c>
      <c r="Q17" s="52">
        <v>18.04</v>
      </c>
      <c r="R17" s="53"/>
      <c r="S17" s="53"/>
      <c r="T17" s="53"/>
      <c r="U17" s="53"/>
      <c r="V17" s="53"/>
      <c r="W17" s="53"/>
      <c r="X17" s="54">
        <v>4</v>
      </c>
      <c r="Y17" s="54"/>
      <c r="Z17" s="54"/>
      <c r="AA17" s="54"/>
      <c r="AB17" s="55"/>
      <c r="AC17" s="5">
        <f>Q17+R17+S17+T17+U17+V17+W17</f>
        <v>18.04</v>
      </c>
      <c r="AD17" s="15">
        <f>X17/2</f>
        <v>2</v>
      </c>
      <c r="AE17" s="4">
        <f>(Y17*3)+(Z17*5)+(AA17*5)+(AB17*20)</f>
        <v>0</v>
      </c>
      <c r="AF17" s="16">
        <f>AC17+AD17+AE17</f>
        <v>20.04</v>
      </c>
      <c r="AG17" s="52">
        <v>42.37</v>
      </c>
      <c r="AH17" s="53"/>
      <c r="AI17" s="53"/>
      <c r="AJ17" s="53"/>
      <c r="AK17" s="54">
        <v>19</v>
      </c>
      <c r="AL17" s="54"/>
      <c r="AM17" s="54"/>
      <c r="AN17" s="54"/>
      <c r="AO17" s="54"/>
      <c r="AP17" s="5">
        <f>AG17+AH17+AI17+AJ17</f>
        <v>42.37</v>
      </c>
      <c r="AQ17" s="15">
        <f>AK17/2</f>
        <v>9.5</v>
      </c>
      <c r="AR17" s="4">
        <f>(AL17*3)+(AM17*5)+(AN17*5)+(AO17*20)</f>
        <v>0</v>
      </c>
      <c r="AS17" s="16">
        <f>AP17+AQ17+AR17</f>
        <v>51.87</v>
      </c>
      <c r="AT17" s="52">
        <v>11.14</v>
      </c>
      <c r="AU17" s="53">
        <v>6.81</v>
      </c>
      <c r="AV17" s="53"/>
      <c r="AW17" s="54">
        <v>1</v>
      </c>
      <c r="AX17" s="54"/>
      <c r="AY17" s="54"/>
      <c r="AZ17" s="54"/>
      <c r="BA17" s="54"/>
      <c r="BB17" s="5">
        <f>AT17+AU17+AV17</f>
        <v>17.95</v>
      </c>
      <c r="BC17" s="15">
        <f>AW17/2</f>
        <v>0.5</v>
      </c>
      <c r="BD17" s="4">
        <f>(AX17*3)+(AY17*5)+(AZ17*5)+(BA17*20)</f>
        <v>0</v>
      </c>
      <c r="BE17" s="16">
        <f>BB17+BC17+BD17</f>
        <v>18.45</v>
      </c>
      <c r="BF17" s="52">
        <v>35.2</v>
      </c>
      <c r="BG17" s="53"/>
      <c r="BH17" s="53"/>
      <c r="BI17" s="54">
        <v>7</v>
      </c>
      <c r="BJ17" s="54"/>
      <c r="BK17" s="54"/>
      <c r="BL17" s="54"/>
      <c r="BM17" s="54"/>
      <c r="BN17" s="5">
        <f>BF17+BG17+BH17</f>
        <v>35.2</v>
      </c>
      <c r="BO17" s="15">
        <f>BI17/2</f>
        <v>3.5</v>
      </c>
      <c r="BP17" s="4">
        <f>(BJ17*3)+(BK17*5)+(BL17*5)+(BM17*20)</f>
        <v>0</v>
      </c>
      <c r="BQ17" s="16">
        <f>BN17+BO17+BP17</f>
        <v>38.7</v>
      </c>
      <c r="BR17" s="52">
        <v>32.44</v>
      </c>
      <c r="BS17" s="53"/>
      <c r="BT17" s="53"/>
      <c r="BU17" s="54">
        <v>6</v>
      </c>
      <c r="BV17" s="54"/>
      <c r="BW17" s="54"/>
      <c r="BX17" s="54"/>
      <c r="BY17" s="54"/>
      <c r="BZ17" s="5">
        <f>BR17+BS17+BT17</f>
        <v>32.44</v>
      </c>
      <c r="CA17" s="15">
        <f>BU17/2</f>
        <v>3</v>
      </c>
      <c r="CB17" s="4">
        <f>(BV17*3)+(BW17*5)+(BX17*5)+(BY17*20)</f>
        <v>0</v>
      </c>
      <c r="CC17" s="16">
        <f>BZ17+CA17+CB17</f>
        <v>35.44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/>
      <c r="B18" s="50" t="s">
        <v>108</v>
      </c>
      <c r="C18" s="51"/>
      <c r="D18" s="51"/>
      <c r="E18" s="51"/>
      <c r="F18" s="51" t="s">
        <v>24</v>
      </c>
      <c r="G18" s="51"/>
      <c r="H18" s="17">
        <f>IF(AND(OR($H$2="Y",$I$2="Y"),J18&lt;5,K18&lt;5),IF(AND(J18=J17,K18=K17),H17+1,1),"")</f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>
        <f>IF(ISNA(VLOOKUP(F18,SortLookup!$A$1:$B$5,2,FALSE))," ",VLOOKUP(F18,SortLookup!$A$1:$B$5,2,FALSE))</f>
        <v>1</v>
      </c>
      <c r="K18" s="18" t="str">
        <f>IF(ISNA(VLOOKUP(G18,SortLookup!$A$7:$B$11,2,FALSE))," ",VLOOKUP(G18,SortLookup!$A$7:$B$11,2,FALSE))</f>
        <v> </v>
      </c>
      <c r="L18" s="30">
        <f>IF(M18+N18+O18=0,"",M18+N18+O18)</f>
        <v>173.96</v>
      </c>
      <c r="M18" s="31">
        <f>AC18+AP18+BB18+BN18+BZ18+CK18+CV18+DG18</f>
        <v>139.46</v>
      </c>
      <c r="N18" s="6">
        <f>AE18+AR18+BD18+BP18+CB18+CM18+CX18+DI18</f>
        <v>5</v>
      </c>
      <c r="O18" s="34">
        <f>P18/2</f>
        <v>29.5</v>
      </c>
      <c r="P18" s="35">
        <f>X18+AK18+AW18+BI18+BU18+CF18+CQ18+DB18</f>
        <v>59</v>
      </c>
      <c r="Q18" s="52">
        <v>10.26</v>
      </c>
      <c r="R18" s="53"/>
      <c r="S18" s="53"/>
      <c r="T18" s="53"/>
      <c r="U18" s="53"/>
      <c r="V18" s="53"/>
      <c r="W18" s="53"/>
      <c r="X18" s="54">
        <v>7</v>
      </c>
      <c r="Y18" s="54"/>
      <c r="Z18" s="54"/>
      <c r="AA18" s="54"/>
      <c r="AB18" s="55"/>
      <c r="AC18" s="5">
        <f>Q18+R18+S18+T18+U18+V18+W18</f>
        <v>10.26</v>
      </c>
      <c r="AD18" s="15">
        <f>X18/2</f>
        <v>3.5</v>
      </c>
      <c r="AE18" s="4">
        <f>(Y18*3)+(Z18*5)+(AA18*5)+(AB18*20)</f>
        <v>0</v>
      </c>
      <c r="AF18" s="16">
        <f>AC18+AD18+AE18</f>
        <v>13.76</v>
      </c>
      <c r="AG18" s="52">
        <v>54.61</v>
      </c>
      <c r="AH18" s="53"/>
      <c r="AI18" s="53"/>
      <c r="AJ18" s="53"/>
      <c r="AK18" s="54">
        <v>16</v>
      </c>
      <c r="AL18" s="54"/>
      <c r="AM18" s="54"/>
      <c r="AN18" s="54"/>
      <c r="AO18" s="54"/>
      <c r="AP18" s="5">
        <f>AG18+AH18+AI18+AJ18</f>
        <v>54.61</v>
      </c>
      <c r="AQ18" s="15">
        <f>AK18/2</f>
        <v>8</v>
      </c>
      <c r="AR18" s="4">
        <f>(AL18*3)+(AM18*5)+(AN18*5)+(AO18*20)</f>
        <v>0</v>
      </c>
      <c r="AS18" s="16">
        <f>AP18+AQ18+AR18</f>
        <v>62.61</v>
      </c>
      <c r="AT18" s="52">
        <v>6.78</v>
      </c>
      <c r="AU18" s="53">
        <v>5.92</v>
      </c>
      <c r="AV18" s="53"/>
      <c r="AW18" s="54">
        <v>7</v>
      </c>
      <c r="AX18" s="54"/>
      <c r="AY18" s="54"/>
      <c r="AZ18" s="54"/>
      <c r="BA18" s="54"/>
      <c r="BB18" s="5">
        <f>AT18+AU18+AV18</f>
        <v>12.7</v>
      </c>
      <c r="BC18" s="15">
        <f>AW18/2</f>
        <v>3.5</v>
      </c>
      <c r="BD18" s="4">
        <f>(AX18*3)+(AY18*5)+(AZ18*5)+(BA18*20)</f>
        <v>0</v>
      </c>
      <c r="BE18" s="16">
        <f>BB18+BC18+BD18</f>
        <v>16.2</v>
      </c>
      <c r="BF18" s="52">
        <v>30.88</v>
      </c>
      <c r="BG18" s="53"/>
      <c r="BH18" s="53"/>
      <c r="BI18" s="54">
        <v>21</v>
      </c>
      <c r="BJ18" s="54"/>
      <c r="BK18" s="54">
        <v>1</v>
      </c>
      <c r="BL18" s="54"/>
      <c r="BM18" s="54"/>
      <c r="BN18" s="5">
        <f>BF18+BG18+BH18</f>
        <v>30.88</v>
      </c>
      <c r="BO18" s="15">
        <f>BI18/2</f>
        <v>10.5</v>
      </c>
      <c r="BP18" s="4">
        <f>(BJ18*3)+(BK18*5)+(BL18*5)+(BM18*20)</f>
        <v>5</v>
      </c>
      <c r="BQ18" s="16">
        <f>BN18+BO18+BP18</f>
        <v>46.38</v>
      </c>
      <c r="BR18" s="52">
        <v>31.01</v>
      </c>
      <c r="BS18" s="53"/>
      <c r="BT18" s="53"/>
      <c r="BU18" s="54">
        <v>8</v>
      </c>
      <c r="BV18" s="54"/>
      <c r="BW18" s="54"/>
      <c r="BX18" s="54"/>
      <c r="BY18" s="54"/>
      <c r="BZ18" s="5">
        <f>BR18+BS18+BT18</f>
        <v>31.01</v>
      </c>
      <c r="CA18" s="15">
        <f>BU18/2</f>
        <v>4</v>
      </c>
      <c r="CB18" s="4">
        <f>(BV18*3)+(BW18*5)+(BX18*5)+(BY18*20)</f>
        <v>0</v>
      </c>
      <c r="CC18" s="16">
        <f>BZ18+CA18+CB18</f>
        <v>35.01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/>
      <c r="B19" s="50" t="s">
        <v>87</v>
      </c>
      <c r="C19" s="51"/>
      <c r="D19" s="51"/>
      <c r="E19" s="51"/>
      <c r="F19" s="51" t="s">
        <v>23</v>
      </c>
      <c r="G19" s="51"/>
      <c r="H19" s="17">
        <f>IF(AND(OR($H$2="Y",$I$2="Y"),J19&lt;5,K19&lt;5),IF(AND(J19=J18,K19=K18),H18+1,1),"")</f>
      </c>
      <c r="I19" s="13">
        <f>IF(AND($I$2="Y",K19&gt;0,OR(AND(H19=1,H27=10),AND(H19=2,H35=20),AND(H19=3,H44=30),AND(H19=4,H53=40),AND(H19=5,H62=50),AND(H19=6,H71=60),AND(H19=7,H80=70),AND(H19=8,H89=80),AND(H19=9,H98=90),AND(H19=10,H107=100))),VLOOKUP(K19-1,SortLookup!$A$13:$B$16,2,FALSE),"")</f>
      </c>
      <c r="J19" s="12">
        <f>IF(ISNA(VLOOKUP(F19,SortLookup!$A$1:$B$5,2,FALSE))," ",VLOOKUP(F19,SortLookup!$A$1:$B$5,2,FALSE))</f>
        <v>0</v>
      </c>
      <c r="K19" s="18" t="str">
        <f>IF(ISNA(VLOOKUP(G19,SortLookup!$A$7:$B$11,2,FALSE))," ",VLOOKUP(G19,SortLookup!$A$7:$B$11,2,FALSE))</f>
        <v> </v>
      </c>
      <c r="L19" s="30">
        <f>IF(M19+N19+O19=0,"",M19+N19+O19)</f>
        <v>174.18</v>
      </c>
      <c r="M19" s="31">
        <f>AC19+AP19+BB19+BN19+BZ19+CK19+CV19+DG19</f>
        <v>120.68</v>
      </c>
      <c r="N19" s="6">
        <f>AE19+AR19+BD19+BP19+CB19+CM19+CX19+DI19</f>
        <v>10</v>
      </c>
      <c r="O19" s="34">
        <f>P19/2</f>
        <v>43.5</v>
      </c>
      <c r="P19" s="35">
        <f>X19+AK19+AW19+BI19+BU19+CF19+CQ19+DB19</f>
        <v>87</v>
      </c>
      <c r="Q19" s="52">
        <v>11.57</v>
      </c>
      <c r="R19" s="53"/>
      <c r="S19" s="53"/>
      <c r="T19" s="53"/>
      <c r="U19" s="53"/>
      <c r="V19" s="53"/>
      <c r="W19" s="53"/>
      <c r="X19" s="54">
        <v>21</v>
      </c>
      <c r="Y19" s="54"/>
      <c r="Z19" s="54"/>
      <c r="AA19" s="54"/>
      <c r="AB19" s="55"/>
      <c r="AC19" s="5">
        <f>Q19+R19+S19+T19+U19+V19+W19</f>
        <v>11.57</v>
      </c>
      <c r="AD19" s="15">
        <f>X19/2</f>
        <v>10.5</v>
      </c>
      <c r="AE19" s="4">
        <f>(Y19*3)+(Z19*5)+(AA19*5)+(AB19*20)</f>
        <v>0</v>
      </c>
      <c r="AF19" s="16">
        <f>AC19+AD19+AE19</f>
        <v>22.07</v>
      </c>
      <c r="AG19" s="52">
        <v>36.23</v>
      </c>
      <c r="AH19" s="53"/>
      <c r="AI19" s="53"/>
      <c r="AJ19" s="53"/>
      <c r="AK19" s="54">
        <v>27</v>
      </c>
      <c r="AL19" s="54"/>
      <c r="AM19" s="54"/>
      <c r="AN19" s="54"/>
      <c r="AO19" s="54"/>
      <c r="AP19" s="5">
        <f>AG19+AH19+AI19+AJ19</f>
        <v>36.23</v>
      </c>
      <c r="AQ19" s="15">
        <f>AK19/2</f>
        <v>13.5</v>
      </c>
      <c r="AR19" s="4">
        <f>(AL19*3)+(AM19*5)+(AN19*5)+(AO19*20)</f>
        <v>0</v>
      </c>
      <c r="AS19" s="16">
        <f>AP19+AQ19+AR19</f>
        <v>49.73</v>
      </c>
      <c r="AT19" s="52">
        <v>7.72</v>
      </c>
      <c r="AU19" s="53">
        <v>4.5</v>
      </c>
      <c r="AV19" s="53"/>
      <c r="AW19" s="54">
        <v>9</v>
      </c>
      <c r="AX19" s="54"/>
      <c r="AY19" s="54"/>
      <c r="AZ19" s="54"/>
      <c r="BA19" s="54"/>
      <c r="BB19" s="5">
        <f>AT19+AU19+AV19</f>
        <v>12.22</v>
      </c>
      <c r="BC19" s="15">
        <f>AW19/2</f>
        <v>4.5</v>
      </c>
      <c r="BD19" s="4">
        <f>(AX19*3)+(AY19*5)+(AZ19*5)+(BA19*20)</f>
        <v>0</v>
      </c>
      <c r="BE19" s="16">
        <f>BB19+BC19+BD19</f>
        <v>16.72</v>
      </c>
      <c r="BF19" s="52">
        <v>36.7</v>
      </c>
      <c r="BG19" s="53"/>
      <c r="BH19" s="53"/>
      <c r="BI19" s="54">
        <v>23</v>
      </c>
      <c r="BJ19" s="54"/>
      <c r="BK19" s="54">
        <v>1</v>
      </c>
      <c r="BL19" s="54"/>
      <c r="BM19" s="54"/>
      <c r="BN19" s="5">
        <f>BF19+BG19+BH19</f>
        <v>36.7</v>
      </c>
      <c r="BO19" s="15">
        <f>BI19/2</f>
        <v>11.5</v>
      </c>
      <c r="BP19" s="4">
        <f>(BJ19*3)+(BK19*5)+(BL19*5)+(BM19*20)</f>
        <v>5</v>
      </c>
      <c r="BQ19" s="16">
        <f>BN19+BO19+BP19</f>
        <v>53.2</v>
      </c>
      <c r="BR19" s="52">
        <v>23.96</v>
      </c>
      <c r="BS19" s="53"/>
      <c r="BT19" s="53"/>
      <c r="BU19" s="54">
        <v>7</v>
      </c>
      <c r="BV19" s="54"/>
      <c r="BW19" s="54"/>
      <c r="BX19" s="54">
        <v>1</v>
      </c>
      <c r="BY19" s="54"/>
      <c r="BZ19" s="5">
        <f>BR19+BS19+BT19</f>
        <v>23.96</v>
      </c>
      <c r="CA19" s="15">
        <f>BU19/2</f>
        <v>3.5</v>
      </c>
      <c r="CB19" s="4">
        <f>(BV19*3)+(BW19*5)+(BX19*5)+(BY19*20)</f>
        <v>5</v>
      </c>
      <c r="CC19" s="16">
        <f>BZ19+CA19+CB19</f>
        <v>32.46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/>
      <c r="B20" s="50" t="s">
        <v>107</v>
      </c>
      <c r="C20" s="51"/>
      <c r="D20" s="51"/>
      <c r="E20" s="51"/>
      <c r="F20" s="51" t="s">
        <v>23</v>
      </c>
      <c r="G20" s="51"/>
      <c r="H20" s="17">
        <f>IF(AND(OR($H$2="Y",$I$2="Y"),J20&lt;5,K20&lt;5),IF(AND(J20=J19,K20=K19),H19+1,1),"")</f>
      </c>
      <c r="I20" s="13">
        <f>IF(AND($I$2="Y",K20&gt;0,OR(AND(H20=1,H27=10),AND(H20=2,H35=20),AND(H20=3,H44=30),AND(H20=4,H53=40),AND(H20=5,H62=50),AND(H20=6,H71=60),AND(H20=7,H80=70),AND(H20=8,H89=80),AND(H20=9,H98=90),AND(H20=10,H107=100))),VLOOKUP(K20-1,SortLookup!$A$13:$B$16,2,FALSE),"")</f>
      </c>
      <c r="J20" s="12">
        <f>IF(ISNA(VLOOKUP(F20,SortLookup!$A$1:$B$5,2,FALSE))," ",VLOOKUP(F20,SortLookup!$A$1:$B$5,2,FALSE))</f>
        <v>0</v>
      </c>
      <c r="K20" s="18" t="str">
        <f>IF(ISNA(VLOOKUP(G20,SortLookup!$A$7:$B$11,2,FALSE))," ",VLOOKUP(G20,SortLookup!$A$7:$B$11,2,FALSE))</f>
        <v> </v>
      </c>
      <c r="L20" s="30">
        <f>IF(M20+N20+O20=0,"",M20+N20+O20)</f>
        <v>186.16</v>
      </c>
      <c r="M20" s="31">
        <f>AC20+AP20+BB20+BN20+BZ20+CK20+CV20+DG20</f>
        <v>135.16</v>
      </c>
      <c r="N20" s="6">
        <f>AE20+AR20+BD20+BP20+CB20+CM20+CX20+DI20</f>
        <v>8</v>
      </c>
      <c r="O20" s="34">
        <f>P20/2</f>
        <v>43</v>
      </c>
      <c r="P20" s="35">
        <f>X20+AK20+AW20+BI20+BU20+CF20+CQ20+DB20</f>
        <v>86</v>
      </c>
      <c r="Q20" s="52">
        <v>15.85</v>
      </c>
      <c r="R20" s="53"/>
      <c r="S20" s="53"/>
      <c r="T20" s="53"/>
      <c r="U20" s="53"/>
      <c r="V20" s="53"/>
      <c r="W20" s="53"/>
      <c r="X20" s="54">
        <v>15</v>
      </c>
      <c r="Y20" s="54">
        <v>1</v>
      </c>
      <c r="Z20" s="54">
        <v>1</v>
      </c>
      <c r="AA20" s="54"/>
      <c r="AB20" s="55"/>
      <c r="AC20" s="5">
        <f>Q20+R20+S20+T20+U20+V20+W20</f>
        <v>15.85</v>
      </c>
      <c r="AD20" s="15">
        <f>X20/2</f>
        <v>7.5</v>
      </c>
      <c r="AE20" s="4">
        <f>(Y20*3)+(Z20*5)+(AA20*5)+(AB20*20)</f>
        <v>8</v>
      </c>
      <c r="AF20" s="16">
        <f>AC20+AD20+AE20</f>
        <v>31.35</v>
      </c>
      <c r="AG20" s="52">
        <v>31.53</v>
      </c>
      <c r="AH20" s="53"/>
      <c r="AI20" s="53"/>
      <c r="AJ20" s="53"/>
      <c r="AK20" s="54">
        <v>32</v>
      </c>
      <c r="AL20" s="54"/>
      <c r="AM20" s="54"/>
      <c r="AN20" s="54"/>
      <c r="AO20" s="54"/>
      <c r="AP20" s="5">
        <f>AG20+AH20+AI20+AJ20</f>
        <v>31.53</v>
      </c>
      <c r="AQ20" s="15">
        <f>AK20/2</f>
        <v>16</v>
      </c>
      <c r="AR20" s="4">
        <f>(AL20*3)+(AM20*5)+(AN20*5)+(AO20*20)</f>
        <v>0</v>
      </c>
      <c r="AS20" s="16">
        <f>AP20+AQ20+AR20</f>
        <v>47.53</v>
      </c>
      <c r="AT20" s="52">
        <v>9.39</v>
      </c>
      <c r="AU20" s="53">
        <v>7.25</v>
      </c>
      <c r="AV20" s="53"/>
      <c r="AW20" s="54">
        <v>2</v>
      </c>
      <c r="AX20" s="54"/>
      <c r="AY20" s="54"/>
      <c r="AZ20" s="54"/>
      <c r="BA20" s="54"/>
      <c r="BB20" s="5">
        <f>AT20+AU20+AV20</f>
        <v>16.64</v>
      </c>
      <c r="BC20" s="15">
        <f>AW20/2</f>
        <v>1</v>
      </c>
      <c r="BD20" s="4">
        <f>(AX20*3)+(AY20*5)+(AZ20*5)+(BA20*20)</f>
        <v>0</v>
      </c>
      <c r="BE20" s="16">
        <f>BB20+BC20+BD20</f>
        <v>17.64</v>
      </c>
      <c r="BF20" s="52">
        <v>40.16</v>
      </c>
      <c r="BG20" s="53"/>
      <c r="BH20" s="53"/>
      <c r="BI20" s="54">
        <v>13</v>
      </c>
      <c r="BJ20" s="54"/>
      <c r="BK20" s="54"/>
      <c r="BL20" s="54"/>
      <c r="BM20" s="54"/>
      <c r="BN20" s="5">
        <f>BF20+BG20+BH20</f>
        <v>40.16</v>
      </c>
      <c r="BO20" s="15">
        <f>BI20/2</f>
        <v>6.5</v>
      </c>
      <c r="BP20" s="4">
        <f>(BJ20*3)+(BK20*5)+(BL20*5)+(BM20*20)</f>
        <v>0</v>
      </c>
      <c r="BQ20" s="16">
        <f>BN20+BO20+BP20</f>
        <v>46.66</v>
      </c>
      <c r="BR20" s="52">
        <v>30.98</v>
      </c>
      <c r="BS20" s="53"/>
      <c r="BT20" s="53"/>
      <c r="BU20" s="54">
        <v>24</v>
      </c>
      <c r="BV20" s="54"/>
      <c r="BW20" s="54"/>
      <c r="BX20" s="54"/>
      <c r="BY20" s="54"/>
      <c r="BZ20" s="5">
        <f>BR20+BS20+BT20</f>
        <v>30.98</v>
      </c>
      <c r="CA20" s="15">
        <f>BU20/2</f>
        <v>12</v>
      </c>
      <c r="CB20" s="4">
        <f>(BV20*3)+(BW20*5)+(BX20*5)+(BY20*20)</f>
        <v>0</v>
      </c>
      <c r="CC20" s="16">
        <f>BZ20+CA20+CB20</f>
        <v>42.98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/>
      <c r="B21" s="50" t="s">
        <v>111</v>
      </c>
      <c r="C21" s="51"/>
      <c r="D21" s="51"/>
      <c r="E21" s="51"/>
      <c r="F21" s="51" t="s">
        <v>25</v>
      </c>
      <c r="G21" s="51"/>
      <c r="H21" s="17"/>
      <c r="I21" s="13"/>
      <c r="J21" s="12"/>
      <c r="K21" s="18"/>
      <c r="L21" s="30">
        <f>IF(M21+N21+O21=0,"",M21+N21+O21)</f>
        <v>187.38</v>
      </c>
      <c r="M21" s="31">
        <f>AC21+AP21+BB21+BN21+BZ21+CK21+CV21+DG21</f>
        <v>149.38</v>
      </c>
      <c r="N21" s="6">
        <f>AE21+AR21+BD21+BP21+CB21+CM21+CX21+DI21</f>
        <v>5</v>
      </c>
      <c r="O21" s="34">
        <f>P21/2</f>
        <v>33</v>
      </c>
      <c r="P21" s="35">
        <f>X21+AK21+AW21+BI21+BU21+CF21+CQ21+DB21</f>
        <v>66</v>
      </c>
      <c r="Q21" s="52">
        <v>14.58</v>
      </c>
      <c r="R21" s="53"/>
      <c r="S21" s="53"/>
      <c r="T21" s="53"/>
      <c r="U21" s="53"/>
      <c r="V21" s="53"/>
      <c r="W21" s="53"/>
      <c r="X21" s="54">
        <v>10</v>
      </c>
      <c r="Y21" s="54"/>
      <c r="Z21" s="54"/>
      <c r="AA21" s="54"/>
      <c r="AB21" s="55"/>
      <c r="AC21" s="5">
        <f>Q21+R21+S21+T21+U21+V21+W21</f>
        <v>14.58</v>
      </c>
      <c r="AD21" s="15">
        <f>X21/2</f>
        <v>5</v>
      </c>
      <c r="AE21" s="4">
        <f>(Y21*3)+(Z21*5)+(AA21*5)+(AB21*20)</f>
        <v>0</v>
      </c>
      <c r="AF21" s="16">
        <f>AC21+AD21+AE21</f>
        <v>19.58</v>
      </c>
      <c r="AG21" s="52">
        <v>52.45</v>
      </c>
      <c r="AH21" s="53"/>
      <c r="AI21" s="53"/>
      <c r="AJ21" s="53"/>
      <c r="AK21" s="54">
        <v>32</v>
      </c>
      <c r="AL21" s="54"/>
      <c r="AM21" s="54"/>
      <c r="AN21" s="54"/>
      <c r="AO21" s="54"/>
      <c r="AP21" s="5">
        <f>AG21+AH21+AI21+AJ21</f>
        <v>52.45</v>
      </c>
      <c r="AQ21" s="15">
        <f>AK21/2</f>
        <v>16</v>
      </c>
      <c r="AR21" s="4">
        <f>(AL21*3)+(AM21*5)+(AN21*5)+(AO21*20)</f>
        <v>0</v>
      </c>
      <c r="AS21" s="16">
        <f>AP21+AQ21+AR21</f>
        <v>68.45</v>
      </c>
      <c r="AT21" s="52">
        <v>7.66</v>
      </c>
      <c r="AU21" s="53">
        <v>4.92</v>
      </c>
      <c r="AV21" s="53"/>
      <c r="AW21" s="54">
        <v>6</v>
      </c>
      <c r="AX21" s="54"/>
      <c r="AY21" s="54"/>
      <c r="AZ21" s="54"/>
      <c r="BA21" s="54"/>
      <c r="BB21" s="5">
        <f>AT21+AU21+AV21</f>
        <v>12.58</v>
      </c>
      <c r="BC21" s="15">
        <f>AW21/2</f>
        <v>3</v>
      </c>
      <c r="BD21" s="4">
        <f>(AX21*3)+(AY21*5)+(AZ21*5)+(BA21*20)</f>
        <v>0</v>
      </c>
      <c r="BE21" s="16">
        <f>BB21+BC21+BD21</f>
        <v>15.58</v>
      </c>
      <c r="BF21" s="52">
        <v>38.91</v>
      </c>
      <c r="BG21" s="53"/>
      <c r="BH21" s="53"/>
      <c r="BI21" s="54">
        <v>16</v>
      </c>
      <c r="BJ21" s="54"/>
      <c r="BK21" s="54">
        <v>1</v>
      </c>
      <c r="BL21" s="54"/>
      <c r="BM21" s="54"/>
      <c r="BN21" s="5">
        <f>BF21+BG21+BH21</f>
        <v>38.91</v>
      </c>
      <c r="BO21" s="15">
        <f>BI21/2</f>
        <v>8</v>
      </c>
      <c r="BP21" s="4">
        <f>(BJ21*3)+(BK21*5)+(BL21*5)+(BM21*20)</f>
        <v>5</v>
      </c>
      <c r="BQ21" s="16">
        <f>BN21+BO21+BP21</f>
        <v>51.91</v>
      </c>
      <c r="BR21" s="52">
        <v>30.86</v>
      </c>
      <c r="BS21" s="53"/>
      <c r="BT21" s="53"/>
      <c r="BU21" s="54">
        <v>2</v>
      </c>
      <c r="BV21" s="54"/>
      <c r="BW21" s="54"/>
      <c r="BX21" s="54"/>
      <c r="BY21" s="54"/>
      <c r="BZ21" s="5">
        <f>BR21+BS21+BT21</f>
        <v>30.86</v>
      </c>
      <c r="CA21" s="15">
        <f>BU21/2</f>
        <v>1</v>
      </c>
      <c r="CB21" s="4">
        <f>(BV21*3)+(BW21*5)+(BX21*5)+(BY21*20)</f>
        <v>0</v>
      </c>
      <c r="CC21" s="16">
        <f>BZ21+CA21+CB21</f>
        <v>31.86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/>
      <c r="B22" s="50" t="s">
        <v>106</v>
      </c>
      <c r="C22" s="51"/>
      <c r="D22" s="51"/>
      <c r="E22" s="51"/>
      <c r="F22" s="51" t="s">
        <v>23</v>
      </c>
      <c r="G22" s="51"/>
      <c r="H22" s="17">
        <f>IF(AND(OR($H$2="Y",$I$2="Y"),J22&lt;5,K22&lt;5),IF(AND(J22=J21,K22=K21),H21+1,1),"")</f>
      </c>
      <c r="I22" s="13">
        <f>IF(AND($I$2="Y",K22&gt;0,OR(AND(H22=1,H29=10),AND(H22=2,H37=20),AND(H22=3,H46=30),AND(H22=4,H55=40),AND(H22=5,H64=50),AND(H22=6,H73=60),AND(H22=7,H82=70),AND(H22=8,H91=80),AND(H22=9,H100=90),AND(H22=10,H109=100))),VLOOKUP(K22-1,SortLookup!$A$13:$B$16,2,FALSE),"")</f>
      </c>
      <c r="J22" s="12">
        <f>IF(ISNA(VLOOKUP(F22,SortLookup!$A$1:$B$5,2,FALSE))," ",VLOOKUP(F22,SortLookup!$A$1:$B$5,2,FALSE))</f>
        <v>0</v>
      </c>
      <c r="K22" s="18" t="str">
        <f>IF(ISNA(VLOOKUP(G22,SortLookup!$A$7:$B$11,2,FALSE))," ",VLOOKUP(G22,SortLookup!$A$7:$B$11,2,FALSE))</f>
        <v> </v>
      </c>
      <c r="L22" s="30">
        <f>IF(M22+N22+O22=0,"",M22+N22+O22)</f>
        <v>188.5</v>
      </c>
      <c r="M22" s="31">
        <f>AC22+AP22+BB22+BN22+BZ22+CK22+CV22+DG22</f>
        <v>143</v>
      </c>
      <c r="N22" s="6">
        <f>AE22+AR22+BD22+BP22+CB22+CM22+CX22+DI22</f>
        <v>5</v>
      </c>
      <c r="O22" s="34">
        <f>P22/2</f>
        <v>40.5</v>
      </c>
      <c r="P22" s="35">
        <f>X22+AK22+AW22+BI22+BU22+CF22+CQ22+DB22</f>
        <v>81</v>
      </c>
      <c r="Q22" s="52">
        <v>16.08</v>
      </c>
      <c r="R22" s="53"/>
      <c r="S22" s="53"/>
      <c r="T22" s="53"/>
      <c r="U22" s="53"/>
      <c r="V22" s="53"/>
      <c r="W22" s="53"/>
      <c r="X22" s="54">
        <v>8</v>
      </c>
      <c r="Y22" s="54"/>
      <c r="Z22" s="54"/>
      <c r="AA22" s="54"/>
      <c r="AB22" s="55"/>
      <c r="AC22" s="5">
        <f>Q22+R22+S22+T22+U22+V22+W22</f>
        <v>16.08</v>
      </c>
      <c r="AD22" s="15">
        <f>X22/2</f>
        <v>4</v>
      </c>
      <c r="AE22" s="4">
        <f>(Y22*3)+(Z22*5)+(AA22*5)+(AB22*20)</f>
        <v>0</v>
      </c>
      <c r="AF22" s="16">
        <f>AC22+AD22+AE22</f>
        <v>20.08</v>
      </c>
      <c r="AG22" s="52">
        <v>52.31</v>
      </c>
      <c r="AH22" s="53"/>
      <c r="AI22" s="53"/>
      <c r="AJ22" s="53"/>
      <c r="AK22" s="54">
        <v>29</v>
      </c>
      <c r="AL22" s="54"/>
      <c r="AM22" s="54"/>
      <c r="AN22" s="54"/>
      <c r="AO22" s="54"/>
      <c r="AP22" s="5">
        <f>AG22+AH22+AI22+AJ22</f>
        <v>52.31</v>
      </c>
      <c r="AQ22" s="15">
        <f>AK22/2</f>
        <v>14.5</v>
      </c>
      <c r="AR22" s="4">
        <f>(AL22*3)+(AM22*5)+(AN22*5)+(AO22*20)</f>
        <v>0</v>
      </c>
      <c r="AS22" s="16">
        <f>AP22+AQ22+AR22</f>
        <v>66.81</v>
      </c>
      <c r="AT22" s="52">
        <v>7.27</v>
      </c>
      <c r="AU22" s="53">
        <v>5.57</v>
      </c>
      <c r="AV22" s="53"/>
      <c r="AW22" s="54">
        <v>13</v>
      </c>
      <c r="AX22" s="54"/>
      <c r="AY22" s="54"/>
      <c r="AZ22" s="54"/>
      <c r="BA22" s="54"/>
      <c r="BB22" s="5">
        <f>AT22+AU22+AV22</f>
        <v>12.84</v>
      </c>
      <c r="BC22" s="15">
        <f>AW22/2</f>
        <v>6.5</v>
      </c>
      <c r="BD22" s="4">
        <f>(AX22*3)+(AY22*5)+(AZ22*5)+(BA22*20)</f>
        <v>0</v>
      </c>
      <c r="BE22" s="16">
        <f>BB22+BC22+BD22</f>
        <v>19.34</v>
      </c>
      <c r="BF22" s="52">
        <v>30.62</v>
      </c>
      <c r="BG22" s="53"/>
      <c r="BH22" s="53"/>
      <c r="BI22" s="54">
        <v>19</v>
      </c>
      <c r="BJ22" s="54"/>
      <c r="BK22" s="54">
        <v>1</v>
      </c>
      <c r="BL22" s="54"/>
      <c r="BM22" s="54"/>
      <c r="BN22" s="5">
        <f>BF22+BG22+BH22</f>
        <v>30.62</v>
      </c>
      <c r="BO22" s="15">
        <f>BI22/2</f>
        <v>9.5</v>
      </c>
      <c r="BP22" s="4">
        <f>(BJ22*3)+(BK22*5)+(BL22*5)+(BM22*20)</f>
        <v>5</v>
      </c>
      <c r="BQ22" s="16">
        <f>BN22+BO22+BP22</f>
        <v>45.12</v>
      </c>
      <c r="BR22" s="52">
        <v>31.15</v>
      </c>
      <c r="BS22" s="53"/>
      <c r="BT22" s="53"/>
      <c r="BU22" s="54">
        <v>12</v>
      </c>
      <c r="BV22" s="54"/>
      <c r="BW22" s="54"/>
      <c r="BX22" s="54"/>
      <c r="BY22" s="54"/>
      <c r="BZ22" s="5">
        <f>BR22+BS22+BT22</f>
        <v>31.15</v>
      </c>
      <c r="CA22" s="15">
        <f>BU22/2</f>
        <v>6</v>
      </c>
      <c r="CB22" s="4">
        <f>(BV22*3)+(BW22*5)+(BX22*5)+(BY22*20)</f>
        <v>0</v>
      </c>
      <c r="CC22" s="16">
        <f>BZ22+CA22+CB22</f>
        <v>37.15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/>
      <c r="B23" s="50" t="s">
        <v>93</v>
      </c>
      <c r="C23" s="51"/>
      <c r="D23" s="51"/>
      <c r="E23" s="51"/>
      <c r="F23" s="51" t="s">
        <v>24</v>
      </c>
      <c r="G23" s="51"/>
      <c r="H23" s="17">
        <f>IF(AND(OR($H$2="Y",$I$2="Y"),J23&lt;5,K23&lt;5),IF(AND(J23=#REF!,K23=#REF!),#REF!+1,1),"")</f>
      </c>
      <c r="I23" s="13">
        <f>IF(AND($I$2="Y",K23&gt;0,OR(AND(H23=1,H31=10),AND(H23=2,H39=20),AND(H23=3,H48=30),AND(H23=4,H57=40),AND(H23=5,H66=50),AND(H23=6,H75=60),AND(H23=7,H84=70),AND(H23=8,H93=80),AND(H23=9,H102=90),AND(H23=10,H111=100))),VLOOKUP(K23-1,SortLookup!$A$13:$B$16,2,FALSE),"")</f>
      </c>
      <c r="J23" s="12">
        <f>IF(ISNA(VLOOKUP(F23,SortLookup!$A$1:$B$5,2,FALSE))," ",VLOOKUP(F23,SortLookup!$A$1:$B$5,2,FALSE))</f>
        <v>1</v>
      </c>
      <c r="K23" s="18" t="str">
        <f>IF(ISNA(VLOOKUP(G23,SortLookup!$A$7:$B$11,2,FALSE))," ",VLOOKUP(G23,SortLookup!$A$7:$B$11,2,FALSE))</f>
        <v> </v>
      </c>
      <c r="L23" s="30">
        <f>IF(M23+N23+O23=0,"",M23+N23+O23)</f>
        <v>192.01</v>
      </c>
      <c r="M23" s="31">
        <f>AC23+AP23+BB23+BN23+BZ23+CK23+CV23+DG23</f>
        <v>137.51</v>
      </c>
      <c r="N23" s="6">
        <f>AE23+AR23+BD23+BP23+CB23+CM23+CX23+DI23</f>
        <v>20</v>
      </c>
      <c r="O23" s="34">
        <f>P23/2</f>
        <v>34.5</v>
      </c>
      <c r="P23" s="35">
        <f>X23+AK23+AW23+BI23+BU23+CF23+CQ23+DB23</f>
        <v>69</v>
      </c>
      <c r="Q23" s="52">
        <v>14.53</v>
      </c>
      <c r="R23" s="53"/>
      <c r="S23" s="53"/>
      <c r="T23" s="53"/>
      <c r="U23" s="53"/>
      <c r="V23" s="53"/>
      <c r="W23" s="53"/>
      <c r="X23" s="54">
        <v>16</v>
      </c>
      <c r="Y23" s="54"/>
      <c r="Z23" s="54"/>
      <c r="AA23" s="54"/>
      <c r="AB23" s="55"/>
      <c r="AC23" s="5">
        <f>Q23+R23+S23+T23+U23+V23+W23</f>
        <v>14.53</v>
      </c>
      <c r="AD23" s="15">
        <f>X23/2</f>
        <v>8</v>
      </c>
      <c r="AE23" s="4">
        <f>(Y23*3)+(Z23*5)+(AA23*5)+(AB23*20)</f>
        <v>0</v>
      </c>
      <c r="AF23" s="16">
        <f>AC23+AD23+AE23</f>
        <v>22.53</v>
      </c>
      <c r="AG23" s="52">
        <v>29.36</v>
      </c>
      <c r="AH23" s="53"/>
      <c r="AI23" s="53"/>
      <c r="AJ23" s="53"/>
      <c r="AK23" s="54">
        <v>22</v>
      </c>
      <c r="AL23" s="54"/>
      <c r="AM23" s="54">
        <v>1</v>
      </c>
      <c r="AN23" s="54"/>
      <c r="AO23" s="54"/>
      <c r="AP23" s="5">
        <f>AG23+AH23+AI23+AJ23</f>
        <v>29.36</v>
      </c>
      <c r="AQ23" s="15">
        <f>AK23/2</f>
        <v>11</v>
      </c>
      <c r="AR23" s="4">
        <f>(AL23*3)+(AM23*5)+(AN23*5)+(AO23*20)</f>
        <v>5</v>
      </c>
      <c r="AS23" s="16">
        <f>AP23+AQ23+AR23</f>
        <v>45.36</v>
      </c>
      <c r="AT23" s="52">
        <v>8.5</v>
      </c>
      <c r="AU23" s="53">
        <v>6.74</v>
      </c>
      <c r="AV23" s="53"/>
      <c r="AW23" s="54">
        <v>7</v>
      </c>
      <c r="AX23" s="54"/>
      <c r="AY23" s="54"/>
      <c r="AZ23" s="54"/>
      <c r="BA23" s="54"/>
      <c r="BB23" s="5">
        <f>AT23+AU23+AV23</f>
        <v>15.24</v>
      </c>
      <c r="BC23" s="15">
        <f>AW23/2</f>
        <v>3.5</v>
      </c>
      <c r="BD23" s="4">
        <f>(AX23*3)+(AY23*5)+(AZ23*5)+(BA23*20)</f>
        <v>0</v>
      </c>
      <c r="BE23" s="16">
        <f>BB23+BC23+BD23</f>
        <v>18.74</v>
      </c>
      <c r="BF23" s="52">
        <v>42.27</v>
      </c>
      <c r="BG23" s="53"/>
      <c r="BH23" s="53"/>
      <c r="BI23" s="54">
        <v>20</v>
      </c>
      <c r="BJ23" s="54"/>
      <c r="BK23" s="54">
        <v>2</v>
      </c>
      <c r="BL23" s="54">
        <v>1</v>
      </c>
      <c r="BM23" s="54"/>
      <c r="BN23" s="5">
        <f>BF23+BG23+BH23</f>
        <v>42.27</v>
      </c>
      <c r="BO23" s="15">
        <f>BI23/2</f>
        <v>10</v>
      </c>
      <c r="BP23" s="4">
        <f>(BJ23*3)+(BK23*5)+(BL23*5)+(BM23*20)</f>
        <v>15</v>
      </c>
      <c r="BQ23" s="16">
        <f>BN23+BO23+BP23</f>
        <v>67.27</v>
      </c>
      <c r="BR23" s="52">
        <v>36.11</v>
      </c>
      <c r="BS23" s="53"/>
      <c r="BT23" s="53"/>
      <c r="BU23" s="54">
        <v>4</v>
      </c>
      <c r="BV23" s="54"/>
      <c r="BW23" s="54"/>
      <c r="BX23" s="54"/>
      <c r="BY23" s="54"/>
      <c r="BZ23" s="5">
        <f>BR23+BS23+BT23</f>
        <v>36.11</v>
      </c>
      <c r="CA23" s="15">
        <f>BU23/2</f>
        <v>2</v>
      </c>
      <c r="CB23" s="4">
        <f>(BV23*3)+(BW23*5)+(BX23*5)+(BY23*20)</f>
        <v>0</v>
      </c>
      <c r="CC23" s="16">
        <f>BZ23+CA23+CB23</f>
        <v>38.11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/>
      <c r="B24" s="50" t="s">
        <v>100</v>
      </c>
      <c r="C24" s="51"/>
      <c r="D24" s="51"/>
      <c r="E24" s="51"/>
      <c r="F24" s="51" t="s">
        <v>25</v>
      </c>
      <c r="G24" s="51"/>
      <c r="H24" s="17">
        <f>IF(AND(OR($H$2="Y",$I$2="Y"),J24&lt;5,K24&lt;5),IF(AND(J24=J23,K24=K23),H23+1,1),"")</f>
      </c>
      <c r="I24" s="13" t="e">
        <f>IF(AND($I$2="Y",K24&gt;0,OR(AND(H24=1,H32=10),AND(H24=2,#REF!=20),AND(H24=3,H48=30),AND(H24=4,H57=40),AND(H24=5,H66=50),AND(H24=6,H75=60),AND(H24=7,H84=70),AND(H24=8,H93=80),AND(H24=9,H102=90),AND(H24=10,H111=100))),VLOOKUP(K24-1,SortLookup!$A$13:$B$16,2,FALSE),"")</f>
        <v>#REF!</v>
      </c>
      <c r="J24" s="12">
        <f>IF(ISNA(VLOOKUP(F24,SortLookup!$A$1:$B$5,2,FALSE))," ",VLOOKUP(F24,SortLookup!$A$1:$B$5,2,FALSE))</f>
        <v>2</v>
      </c>
      <c r="K24" s="18" t="str">
        <f>IF(ISNA(VLOOKUP(G24,SortLookup!$A$7:$B$11,2,FALSE))," ",VLOOKUP(G24,SortLookup!$A$7:$B$11,2,FALSE))</f>
        <v> </v>
      </c>
      <c r="L24" s="30">
        <f>IF(M24+N24+O24=0,"",M24+N24+O24)</f>
        <v>210.23</v>
      </c>
      <c r="M24" s="31">
        <f>AC24+AP24+BB24+BN24+BZ24+CK24+CV24+DG24</f>
        <v>137.23</v>
      </c>
      <c r="N24" s="6">
        <f>AE24+AR24+BD24+BP24+CB24+CM24+CX24+DI24</f>
        <v>15</v>
      </c>
      <c r="O24" s="34">
        <f>P24/2</f>
        <v>58</v>
      </c>
      <c r="P24" s="35">
        <f>X24+AK24+AW24+BI24+BU24+CF24+CQ24+DB24</f>
        <v>116</v>
      </c>
      <c r="Q24" s="52">
        <v>18.59</v>
      </c>
      <c r="R24" s="53"/>
      <c r="S24" s="53"/>
      <c r="T24" s="53"/>
      <c r="U24" s="53"/>
      <c r="V24" s="53"/>
      <c r="W24" s="53"/>
      <c r="X24" s="54">
        <v>32</v>
      </c>
      <c r="Y24" s="54"/>
      <c r="Z24" s="54">
        <v>2</v>
      </c>
      <c r="AA24" s="54"/>
      <c r="AB24" s="55"/>
      <c r="AC24" s="5">
        <f>Q24+R24+S24+T24+U24+V24+W24</f>
        <v>18.59</v>
      </c>
      <c r="AD24" s="15">
        <f>X24/2</f>
        <v>16</v>
      </c>
      <c r="AE24" s="4">
        <f>(Y24*3)+(Z24*5)+(AA24*5)+(AB24*20)</f>
        <v>10</v>
      </c>
      <c r="AF24" s="16">
        <f>AC24+AD24+AE24</f>
        <v>44.59</v>
      </c>
      <c r="AG24" s="52">
        <v>33.62</v>
      </c>
      <c r="AH24" s="53"/>
      <c r="AI24" s="53"/>
      <c r="AJ24" s="53"/>
      <c r="AK24" s="54">
        <v>46</v>
      </c>
      <c r="AL24" s="54"/>
      <c r="AM24" s="54">
        <v>1</v>
      </c>
      <c r="AN24" s="54"/>
      <c r="AO24" s="54"/>
      <c r="AP24" s="5">
        <f>AG24+AH24+AI24+AJ24</f>
        <v>33.62</v>
      </c>
      <c r="AQ24" s="15">
        <f>AK24/2</f>
        <v>23</v>
      </c>
      <c r="AR24" s="4">
        <f>(AL24*3)+(AM24*5)+(AN24*5)+(AO24*20)</f>
        <v>5</v>
      </c>
      <c r="AS24" s="16">
        <f>AP24+AQ24+AR24</f>
        <v>61.62</v>
      </c>
      <c r="AT24" s="52">
        <v>10.44</v>
      </c>
      <c r="AU24" s="53">
        <v>8.54</v>
      </c>
      <c r="AV24" s="53"/>
      <c r="AW24" s="54">
        <v>10</v>
      </c>
      <c r="AX24" s="54"/>
      <c r="AY24" s="54"/>
      <c r="AZ24" s="54"/>
      <c r="BA24" s="54"/>
      <c r="BB24" s="5">
        <f>AT24+AU24+AV24</f>
        <v>18.98</v>
      </c>
      <c r="BC24" s="15">
        <f>AW24/2</f>
        <v>5</v>
      </c>
      <c r="BD24" s="4">
        <f>(AX24*3)+(AY24*5)+(AZ24*5)+(BA24*20)</f>
        <v>0</v>
      </c>
      <c r="BE24" s="16">
        <f>BB24+BC24+BD24</f>
        <v>23.98</v>
      </c>
      <c r="BF24" s="52">
        <v>32.51</v>
      </c>
      <c r="BG24" s="53"/>
      <c r="BH24" s="53"/>
      <c r="BI24" s="54">
        <v>14</v>
      </c>
      <c r="BJ24" s="54"/>
      <c r="BK24" s="54"/>
      <c r="BL24" s="54"/>
      <c r="BM24" s="54"/>
      <c r="BN24" s="5">
        <f>BF24+BG24+BH24</f>
        <v>32.51</v>
      </c>
      <c r="BO24" s="15">
        <f>BI24/2</f>
        <v>7</v>
      </c>
      <c r="BP24" s="4">
        <f>(BJ24*3)+(BK24*5)+(BL24*5)+(BM24*20)</f>
        <v>0</v>
      </c>
      <c r="BQ24" s="16">
        <f>BN24+BO24+BP24</f>
        <v>39.51</v>
      </c>
      <c r="BR24" s="52">
        <v>33.53</v>
      </c>
      <c r="BS24" s="53"/>
      <c r="BT24" s="53"/>
      <c r="BU24" s="54">
        <v>14</v>
      </c>
      <c r="BV24" s="54"/>
      <c r="BW24" s="54"/>
      <c r="BX24" s="54"/>
      <c r="BY24" s="54"/>
      <c r="BZ24" s="5">
        <f>BR24+BS24+BT24</f>
        <v>33.53</v>
      </c>
      <c r="CA24" s="15">
        <f>BU24/2</f>
        <v>7</v>
      </c>
      <c r="CB24" s="4">
        <f>(BV24*3)+(BW24*5)+(BX24*5)+(BY24*20)</f>
        <v>0</v>
      </c>
      <c r="CC24" s="16">
        <f>BZ24+CA24+CB24</f>
        <v>40.53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/>
      <c r="B25" s="50" t="s">
        <v>89</v>
      </c>
      <c r="C25" s="51"/>
      <c r="D25" s="51"/>
      <c r="E25" s="51"/>
      <c r="F25" s="51" t="s">
        <v>23</v>
      </c>
      <c r="G25" s="51"/>
      <c r="H25" s="17">
        <f>IF(AND(OR($H$2="Y",$I$2="Y"),J25&lt;5,K25&lt;5),IF(AND(J25=#REF!,K25=#REF!),#REF!+1,1),"")</f>
      </c>
      <c r="I25" s="13">
        <f>IF(AND($I$2="Y",K25&gt;0,OR(AND(H25=1,H34=10),AND(H25=2,H43=20),AND(H25=3,H52=30),AND(H25=4,H61=40),AND(H25=5,H70=50),AND(H25=6,H79=60),AND(H25=7,H88=70),AND(H25=8,H97=80),AND(H25=9,H106=90),AND(H25=10,H115=100))),VLOOKUP(K25-1,SortLookup!$A$13:$B$16,2,FALSE),"")</f>
      </c>
      <c r="J25" s="12">
        <f>IF(ISNA(VLOOKUP(F25,SortLookup!$A$1:$B$5,2,FALSE))," ",VLOOKUP(F25,SortLookup!$A$1:$B$5,2,FALSE))</f>
        <v>0</v>
      </c>
      <c r="K25" s="18" t="str">
        <f>IF(ISNA(VLOOKUP(G25,SortLookup!$A$7:$B$11,2,FALSE))," ",VLOOKUP(G25,SortLookup!$A$7:$B$11,2,FALSE))</f>
        <v> </v>
      </c>
      <c r="L25" s="30">
        <f>IF(M25+N25+O25=0,"",M25+N25+O25)</f>
        <v>211.98</v>
      </c>
      <c r="M25" s="31">
        <f>AC25+AP25+BB25+BN25+BZ25+CK25+CV25+DG25</f>
        <v>125.98</v>
      </c>
      <c r="N25" s="6">
        <f>AE25+AR25+BD25+BP25+CB25+CM25+CX25+DI25</f>
        <v>22</v>
      </c>
      <c r="O25" s="34">
        <f>P25/2</f>
        <v>64</v>
      </c>
      <c r="P25" s="35">
        <f>X25+AK25+AW25+BI25+BU25+CF25+CQ25+DB25</f>
        <v>128</v>
      </c>
      <c r="Q25" s="52">
        <v>14.97</v>
      </c>
      <c r="R25" s="53"/>
      <c r="S25" s="53"/>
      <c r="T25" s="53"/>
      <c r="U25" s="53"/>
      <c r="V25" s="53"/>
      <c r="W25" s="53"/>
      <c r="X25" s="54">
        <v>32</v>
      </c>
      <c r="Y25" s="54">
        <v>2</v>
      </c>
      <c r="Z25" s="54">
        <v>2</v>
      </c>
      <c r="AA25" s="54"/>
      <c r="AB25" s="55"/>
      <c r="AC25" s="5">
        <f>Q25+R25+S25+T25+U25+V25+W25</f>
        <v>14.97</v>
      </c>
      <c r="AD25" s="15">
        <f>X25/2</f>
        <v>16</v>
      </c>
      <c r="AE25" s="4">
        <f>(Y25*3)+(Z25*5)+(AA25*5)+(AB25*20)</f>
        <v>16</v>
      </c>
      <c r="AF25" s="16">
        <f>AC25+AD25+AE25</f>
        <v>46.97</v>
      </c>
      <c r="AG25" s="52">
        <v>33.87</v>
      </c>
      <c r="AH25" s="53"/>
      <c r="AI25" s="53"/>
      <c r="AJ25" s="53"/>
      <c r="AK25" s="54">
        <v>38</v>
      </c>
      <c r="AL25" s="54"/>
      <c r="AM25" s="54"/>
      <c r="AN25" s="54"/>
      <c r="AO25" s="54"/>
      <c r="AP25" s="5">
        <f>AG25+AH25+AI25+AJ25</f>
        <v>33.87</v>
      </c>
      <c r="AQ25" s="15">
        <f>AK25/2</f>
        <v>19</v>
      </c>
      <c r="AR25" s="4">
        <f>(AL25*3)+(AM25*5)+(AN25*5)+(AO25*20)</f>
        <v>0</v>
      </c>
      <c r="AS25" s="16">
        <f>AP25+AQ25+AR25</f>
        <v>52.87</v>
      </c>
      <c r="AT25" s="52">
        <v>10.14</v>
      </c>
      <c r="AU25" s="53">
        <v>5.38</v>
      </c>
      <c r="AV25" s="53"/>
      <c r="AW25" s="54">
        <v>15</v>
      </c>
      <c r="AX25" s="54"/>
      <c r="AY25" s="54"/>
      <c r="AZ25" s="54"/>
      <c r="BA25" s="54"/>
      <c r="BB25" s="5">
        <f>AT25+AU25+AV25</f>
        <v>15.52</v>
      </c>
      <c r="BC25" s="15">
        <f>AW25/2</f>
        <v>7.5</v>
      </c>
      <c r="BD25" s="4">
        <f>(AX25*3)+(AY25*5)+(AZ25*5)+(BA25*20)</f>
        <v>0</v>
      </c>
      <c r="BE25" s="16">
        <f>BB25+BC25+BD25</f>
        <v>23.02</v>
      </c>
      <c r="BF25" s="52">
        <v>33.71</v>
      </c>
      <c r="BG25" s="53"/>
      <c r="BH25" s="53"/>
      <c r="BI25" s="54">
        <v>19</v>
      </c>
      <c r="BJ25" s="54"/>
      <c r="BK25" s="54"/>
      <c r="BL25" s="54"/>
      <c r="BM25" s="54"/>
      <c r="BN25" s="5">
        <f>BF25+BG25+BH25</f>
        <v>33.71</v>
      </c>
      <c r="BO25" s="15">
        <f>BI25/2</f>
        <v>9.5</v>
      </c>
      <c r="BP25" s="4">
        <f>(BJ25*3)+(BK25*5)+(BL25*5)+(BM25*20)</f>
        <v>0</v>
      </c>
      <c r="BQ25" s="16">
        <f>BN25+BO25+BP25</f>
        <v>43.21</v>
      </c>
      <c r="BR25" s="52">
        <v>27.91</v>
      </c>
      <c r="BS25" s="53"/>
      <c r="BT25" s="53"/>
      <c r="BU25" s="54">
        <v>24</v>
      </c>
      <c r="BV25" s="54">
        <v>2</v>
      </c>
      <c r="BW25" s="54"/>
      <c r="BX25" s="54"/>
      <c r="BY25" s="54"/>
      <c r="BZ25" s="5">
        <f>BR25+BS25+BT25</f>
        <v>27.91</v>
      </c>
      <c r="CA25" s="15">
        <f>BU25/2</f>
        <v>12</v>
      </c>
      <c r="CB25" s="4">
        <f>(BV25*3)+(BW25*5)+(BX25*5)+(BY25*20)</f>
        <v>6</v>
      </c>
      <c r="CC25" s="16">
        <f>BZ25+CA25+CB25</f>
        <v>45.91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/>
      <c r="B26" s="50" t="s">
        <v>97</v>
      </c>
      <c r="C26" s="51"/>
      <c r="D26" s="51"/>
      <c r="E26" s="51"/>
      <c r="F26" s="51" t="s">
        <v>23</v>
      </c>
      <c r="G26" s="51"/>
      <c r="H26" s="17">
        <f>IF(AND(OR($H$2="Y",$I$2="Y"),J26&lt;5,K26&lt;5),IF(AND(J26=J25,K26=K25),H25+1,1),"")</f>
      </c>
      <c r="I26" s="13">
        <f>IF(AND($I$2="Y",K26&gt;0,OR(AND(H26=1,H35=10),AND(H26=2,H44=20),AND(H26=3,H53=30),AND(H26=4,H62=40),AND(H26=5,H71=50),AND(H26=6,H80=60),AND(H26=7,H89=70),AND(H26=8,H98=80),AND(H26=9,H107=90),AND(H26=10,H116=100))),VLOOKUP(K26-1,SortLookup!$A$13:$B$16,2,FALSE),"")</f>
      </c>
      <c r="J26" s="12">
        <f>IF(ISNA(VLOOKUP(F26,SortLookup!$A$1:$B$5,2,FALSE))," ",VLOOKUP(F26,SortLookup!$A$1:$B$5,2,FALSE))</f>
        <v>0</v>
      </c>
      <c r="K26" s="18" t="str">
        <f>IF(ISNA(VLOOKUP(G26,SortLookup!$A$7:$B$11,2,FALSE))," ",VLOOKUP(G26,SortLookup!$A$7:$B$11,2,FALSE))</f>
        <v> </v>
      </c>
      <c r="L26" s="30">
        <f>IF(M26+N26+O26=0,"",M26+N26+O26)</f>
        <v>213.03</v>
      </c>
      <c r="M26" s="31">
        <f>AC26+AP26+BB26+BN26+BZ26+CK26+CV26+DG26</f>
        <v>140.03</v>
      </c>
      <c r="N26" s="6">
        <f>AE26+AR26+BD26+BP26+CB26+CM26+CX26+DI26</f>
        <v>10</v>
      </c>
      <c r="O26" s="34">
        <f>P26/2</f>
        <v>63</v>
      </c>
      <c r="P26" s="35">
        <f>X26+AK26+AW26+BI26+BU26+CF26+CQ26+DB26</f>
        <v>126</v>
      </c>
      <c r="Q26" s="52">
        <v>21.02</v>
      </c>
      <c r="R26" s="53"/>
      <c r="S26" s="53"/>
      <c r="T26" s="53"/>
      <c r="U26" s="53"/>
      <c r="V26" s="53"/>
      <c r="W26" s="53"/>
      <c r="X26" s="54">
        <v>33</v>
      </c>
      <c r="Y26" s="54"/>
      <c r="Z26" s="54"/>
      <c r="AA26" s="54"/>
      <c r="AB26" s="55"/>
      <c r="AC26" s="5">
        <f>Q26+R26+S26+T26+U26+V26+W26</f>
        <v>21.02</v>
      </c>
      <c r="AD26" s="15">
        <f>X26/2</f>
        <v>16.5</v>
      </c>
      <c r="AE26" s="4">
        <f>(Y26*3)+(Z26*5)+(AA26*5)+(AB26*20)</f>
        <v>0</v>
      </c>
      <c r="AF26" s="16">
        <f>AC26+AD26+AE26</f>
        <v>37.52</v>
      </c>
      <c r="AG26" s="52">
        <v>46.13</v>
      </c>
      <c r="AH26" s="53"/>
      <c r="AI26" s="53"/>
      <c r="AJ26" s="53"/>
      <c r="AK26" s="54">
        <v>41</v>
      </c>
      <c r="AL26" s="54"/>
      <c r="AM26" s="54"/>
      <c r="AN26" s="54"/>
      <c r="AO26" s="54"/>
      <c r="AP26" s="5">
        <f>AG26+AH26+AI26+AJ26</f>
        <v>46.13</v>
      </c>
      <c r="AQ26" s="15">
        <f>AK26/2</f>
        <v>20.5</v>
      </c>
      <c r="AR26" s="4">
        <f>(AL26*3)+(AM26*5)+(AN26*5)+(AO26*20)</f>
        <v>0</v>
      </c>
      <c r="AS26" s="16">
        <f>AP26+AQ26+AR26</f>
        <v>66.63</v>
      </c>
      <c r="AT26" s="52">
        <v>10.61</v>
      </c>
      <c r="AU26" s="53">
        <v>7.18</v>
      </c>
      <c r="AV26" s="53"/>
      <c r="AW26" s="54">
        <v>7</v>
      </c>
      <c r="AX26" s="54"/>
      <c r="AY26" s="54"/>
      <c r="AZ26" s="54"/>
      <c r="BA26" s="54"/>
      <c r="BB26" s="5">
        <f>AT26+AU26+AV26</f>
        <v>17.79</v>
      </c>
      <c r="BC26" s="15">
        <f>AW26/2</f>
        <v>3.5</v>
      </c>
      <c r="BD26" s="4">
        <f>(AX26*3)+(AY26*5)+(AZ26*5)+(BA26*20)</f>
        <v>0</v>
      </c>
      <c r="BE26" s="16">
        <f>BB26+BC26+BD26</f>
        <v>21.29</v>
      </c>
      <c r="BF26" s="52">
        <v>26.38</v>
      </c>
      <c r="BG26" s="53"/>
      <c r="BH26" s="53"/>
      <c r="BI26" s="54">
        <v>19</v>
      </c>
      <c r="BJ26" s="54"/>
      <c r="BK26" s="54">
        <v>1</v>
      </c>
      <c r="BL26" s="54"/>
      <c r="BM26" s="54"/>
      <c r="BN26" s="5">
        <f>BF26+BG26+BH26</f>
        <v>26.38</v>
      </c>
      <c r="BO26" s="15">
        <f>BI26/2</f>
        <v>9.5</v>
      </c>
      <c r="BP26" s="4">
        <f>(BJ26*3)+(BK26*5)+(BL26*5)+(BM26*20)</f>
        <v>5</v>
      </c>
      <c r="BQ26" s="16">
        <f>BN26+BO26+BP26</f>
        <v>40.88</v>
      </c>
      <c r="BR26" s="52">
        <v>28.71</v>
      </c>
      <c r="BS26" s="53"/>
      <c r="BT26" s="53"/>
      <c r="BU26" s="54">
        <v>26</v>
      </c>
      <c r="BV26" s="54"/>
      <c r="BW26" s="54">
        <v>1</v>
      </c>
      <c r="BX26" s="54"/>
      <c r="BY26" s="54"/>
      <c r="BZ26" s="5">
        <f>BR26+BS26+BT26</f>
        <v>28.71</v>
      </c>
      <c r="CA26" s="15">
        <f>BU26/2</f>
        <v>13</v>
      </c>
      <c r="CB26" s="4">
        <f>(BV26*3)+(BW26*5)+(BX26*5)+(BY26*20)</f>
        <v>5</v>
      </c>
      <c r="CC26" s="16">
        <f>BZ26+CA26+CB26</f>
        <v>46.71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/>
      <c r="B27" s="50" t="s">
        <v>103</v>
      </c>
      <c r="C27" s="51"/>
      <c r="D27" s="51"/>
      <c r="E27" s="51"/>
      <c r="F27" s="51" t="s">
        <v>23</v>
      </c>
      <c r="G27" s="51"/>
      <c r="H27" s="17">
        <f>IF(AND(OR($H$2="Y",$I$2="Y"),J27&lt;5,K27&lt;5),IF(AND(J27=J26,K27=K26),H26+1,1),"")</f>
      </c>
      <c r="I27" s="13">
        <f>IF(AND($I$2="Y",K27&gt;0,OR(AND(H27=1,H35=10),AND(H27=2,H43=20),AND(H27=3,H51=30),AND(H27=4,H60=40),AND(H27=5,H69=50),AND(H27=6,H78=60),AND(H27=7,H87=70),AND(H27=8,H96=80),AND(H27=9,H105=90),AND(H27=10,H114=100))),VLOOKUP(K27-1,SortLookup!$A$13:$B$16,2,FALSE),"")</f>
      </c>
      <c r="J27" s="12">
        <f>IF(ISNA(VLOOKUP(F27,SortLookup!$A$1:$B$5,2,FALSE))," ",VLOOKUP(F27,SortLookup!$A$1:$B$5,2,FALSE))</f>
        <v>0</v>
      </c>
      <c r="K27" s="18" t="str">
        <f>IF(ISNA(VLOOKUP(G27,SortLookup!$A$7:$B$11,2,FALSE))," ",VLOOKUP(G27,SortLookup!$A$7:$B$11,2,FALSE))</f>
        <v> </v>
      </c>
      <c r="L27" s="30">
        <f>IF(M27+N27+O27=0,"",M27+N27+O27)</f>
        <v>228.82</v>
      </c>
      <c r="M27" s="31">
        <f>AC27+AP27+BB27+BN27+BZ27+CK27+CV27+DG27</f>
        <v>208.32</v>
      </c>
      <c r="N27" s="6">
        <f>AE27+AR27+BD27+BP27+CB27+CM27+CX27+DI27</f>
        <v>3</v>
      </c>
      <c r="O27" s="34">
        <f>P27/2</f>
        <v>17.5</v>
      </c>
      <c r="P27" s="35">
        <f>X27+AK27+AW27+BI27+BU27+CF27+CQ27+DB27</f>
        <v>35</v>
      </c>
      <c r="Q27" s="52">
        <v>21.07</v>
      </c>
      <c r="R27" s="53"/>
      <c r="S27" s="53"/>
      <c r="T27" s="53"/>
      <c r="U27" s="53"/>
      <c r="V27" s="53"/>
      <c r="W27" s="53"/>
      <c r="X27" s="54">
        <v>4</v>
      </c>
      <c r="Y27" s="54">
        <v>1</v>
      </c>
      <c r="Z27" s="54"/>
      <c r="AA27" s="54"/>
      <c r="AB27" s="55"/>
      <c r="AC27" s="5">
        <f>Q27+R27+S27+T27+U27+V27+W27</f>
        <v>21.07</v>
      </c>
      <c r="AD27" s="15">
        <f>X27/2</f>
        <v>2</v>
      </c>
      <c r="AE27" s="4">
        <f>(Y27*3)+(Z27*5)+(AA27*5)+(AB27*20)</f>
        <v>3</v>
      </c>
      <c r="AF27" s="16">
        <f>AC27+AD27+AE27</f>
        <v>26.07</v>
      </c>
      <c r="AG27" s="52">
        <v>61.76</v>
      </c>
      <c r="AH27" s="53"/>
      <c r="AI27" s="53"/>
      <c r="AJ27" s="53"/>
      <c r="AK27" s="54">
        <v>8</v>
      </c>
      <c r="AL27" s="54"/>
      <c r="AM27" s="54"/>
      <c r="AN27" s="54"/>
      <c r="AO27" s="54"/>
      <c r="AP27" s="5">
        <f>AG27+AH27+AI27+AJ27</f>
        <v>61.76</v>
      </c>
      <c r="AQ27" s="15">
        <f>AK27/2</f>
        <v>4</v>
      </c>
      <c r="AR27" s="4">
        <f>(AL27*3)+(AM27*5)+(AN27*5)+(AO27*20)</f>
        <v>0</v>
      </c>
      <c r="AS27" s="16">
        <f>AP27+AQ27+AR27</f>
        <v>65.76</v>
      </c>
      <c r="AT27" s="52">
        <v>10.97</v>
      </c>
      <c r="AU27" s="53">
        <v>8.4</v>
      </c>
      <c r="AV27" s="53"/>
      <c r="AW27" s="54">
        <v>4</v>
      </c>
      <c r="AX27" s="54"/>
      <c r="AY27" s="54"/>
      <c r="AZ27" s="54"/>
      <c r="BA27" s="54"/>
      <c r="BB27" s="5">
        <f>AT27+AU27+AV27</f>
        <v>19.37</v>
      </c>
      <c r="BC27" s="15">
        <f>AW27/2</f>
        <v>2</v>
      </c>
      <c r="BD27" s="4">
        <f>(AX27*3)+(AY27*5)+(AZ27*5)+(BA27*20)</f>
        <v>0</v>
      </c>
      <c r="BE27" s="16">
        <f>BB27+BC27+BD27</f>
        <v>21.37</v>
      </c>
      <c r="BF27" s="52">
        <v>69.67</v>
      </c>
      <c r="BG27" s="53"/>
      <c r="BH27" s="53"/>
      <c r="BI27" s="54">
        <v>9</v>
      </c>
      <c r="BJ27" s="54"/>
      <c r="BK27" s="54"/>
      <c r="BL27" s="54"/>
      <c r="BM27" s="54"/>
      <c r="BN27" s="5">
        <f>BF27+BG27+BH27</f>
        <v>69.67</v>
      </c>
      <c r="BO27" s="15">
        <f>BI27/2</f>
        <v>4.5</v>
      </c>
      <c r="BP27" s="4">
        <f>(BJ27*3)+(BK27*5)+(BL27*5)+(BM27*20)</f>
        <v>0</v>
      </c>
      <c r="BQ27" s="16">
        <f>BN27+BO27+BP27</f>
        <v>74.17</v>
      </c>
      <c r="BR27" s="52">
        <v>36.45</v>
      </c>
      <c r="BS27" s="53"/>
      <c r="BT27" s="53"/>
      <c r="BU27" s="54">
        <v>10</v>
      </c>
      <c r="BV27" s="54"/>
      <c r="BW27" s="54"/>
      <c r="BX27" s="54"/>
      <c r="BY27" s="54"/>
      <c r="BZ27" s="5">
        <f>BR27+BS27+BT27</f>
        <v>36.45</v>
      </c>
      <c r="CA27" s="15">
        <f>BU27/2</f>
        <v>5</v>
      </c>
      <c r="CB27" s="4">
        <f>(BV27*3)+(BW27*5)+(BX27*5)+(BY27*20)</f>
        <v>0</v>
      </c>
      <c r="CC27" s="16">
        <f>BZ27+CA27+CB27</f>
        <v>41.45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/>
      <c r="B28" s="50" t="s">
        <v>90</v>
      </c>
      <c r="C28" s="51"/>
      <c r="D28" s="51"/>
      <c r="E28" s="51"/>
      <c r="F28" s="51" t="s">
        <v>24</v>
      </c>
      <c r="G28" s="51"/>
      <c r="H28" s="17">
        <f>IF(AND(OR($H$2="Y",$I$2="Y"),J28&lt;5,K28&lt;5),IF(AND(J28=J27,K28=K27),H27+1,1),"")</f>
      </c>
      <c r="I28" s="13" t="e">
        <f>IF(AND($I$2="Y",K28&gt;0,OR(AND(H28=1,#REF!=10),AND(H28=2,H44=20),AND(H28=3,H52=30),AND(H28=4,H61=40),AND(H28=5,H70=50),AND(H28=6,H79=60),AND(H28=7,H88=70),AND(H28=8,H97=80),AND(H28=9,H106=90),AND(H28=10,H115=100))),VLOOKUP(K28-1,SortLookup!$A$13:$B$16,2,FALSE),"")</f>
        <v>#REF!</v>
      </c>
      <c r="J28" s="12">
        <f>IF(ISNA(VLOOKUP(F28,SortLookup!$A$1:$B$5,2,FALSE))," ",VLOOKUP(F28,SortLookup!$A$1:$B$5,2,FALSE))</f>
        <v>1</v>
      </c>
      <c r="K28" s="18" t="str">
        <f>IF(ISNA(VLOOKUP(G28,SortLookup!$A$7:$B$11,2,FALSE))," ",VLOOKUP(G28,SortLookup!$A$7:$B$11,2,FALSE))</f>
        <v> </v>
      </c>
      <c r="L28" s="30">
        <f>IF(M28+N28+O28=0,"",M28+N28+O28)</f>
        <v>239.78</v>
      </c>
      <c r="M28" s="31">
        <f>AC28+AP28+BB28+BN28+BZ28+CK28+CV28+DG28</f>
        <v>167.78</v>
      </c>
      <c r="N28" s="6">
        <f>AE28+AR28+BD28+BP28+CB28+CM28+CX28+DI28</f>
        <v>13</v>
      </c>
      <c r="O28" s="34">
        <f>P28/2</f>
        <v>59</v>
      </c>
      <c r="P28" s="35">
        <f>X28+AK28+AW28+BI28+BU28+CF28+CQ28+DB28</f>
        <v>118</v>
      </c>
      <c r="Q28" s="52">
        <v>15.99</v>
      </c>
      <c r="R28" s="53"/>
      <c r="S28" s="53"/>
      <c r="T28" s="53"/>
      <c r="U28" s="53"/>
      <c r="V28" s="53"/>
      <c r="W28" s="53"/>
      <c r="X28" s="54">
        <v>16</v>
      </c>
      <c r="Y28" s="54">
        <v>1</v>
      </c>
      <c r="Z28" s="54">
        <v>1</v>
      </c>
      <c r="AA28" s="54"/>
      <c r="AB28" s="55"/>
      <c r="AC28" s="5">
        <f>Q28+R28+S28+T28+U28+V28+W28</f>
        <v>15.99</v>
      </c>
      <c r="AD28" s="15">
        <f>X28/2</f>
        <v>8</v>
      </c>
      <c r="AE28" s="4">
        <f>(Y28*3)+(Z28*5)+(AA28*5)+(AB28*20)</f>
        <v>8</v>
      </c>
      <c r="AF28" s="16">
        <f>AC28+AD28+AE28</f>
        <v>31.99</v>
      </c>
      <c r="AG28" s="52">
        <v>46.75</v>
      </c>
      <c r="AH28" s="53"/>
      <c r="AI28" s="53"/>
      <c r="AJ28" s="53"/>
      <c r="AK28" s="54">
        <v>38</v>
      </c>
      <c r="AL28" s="54"/>
      <c r="AM28" s="54"/>
      <c r="AN28" s="54"/>
      <c r="AO28" s="54"/>
      <c r="AP28" s="5">
        <f>AG28+AH28+AI28+AJ28</f>
        <v>46.75</v>
      </c>
      <c r="AQ28" s="15">
        <f>AK28/2</f>
        <v>19</v>
      </c>
      <c r="AR28" s="4">
        <f>(AL28*3)+(AM28*5)+(AN28*5)+(AO28*20)</f>
        <v>0</v>
      </c>
      <c r="AS28" s="16">
        <f>AP28+AQ28+AR28</f>
        <v>65.75</v>
      </c>
      <c r="AT28" s="52">
        <v>16.09</v>
      </c>
      <c r="AU28" s="53">
        <v>8.68</v>
      </c>
      <c r="AV28" s="53"/>
      <c r="AW28" s="54">
        <v>19</v>
      </c>
      <c r="AX28" s="54"/>
      <c r="AY28" s="54">
        <v>1</v>
      </c>
      <c r="AZ28" s="54"/>
      <c r="BA28" s="54"/>
      <c r="BB28" s="5">
        <f>AT28+AU28+AV28</f>
        <v>24.77</v>
      </c>
      <c r="BC28" s="15">
        <f>AW28/2</f>
        <v>9.5</v>
      </c>
      <c r="BD28" s="4">
        <f>(AX28*3)+(AY28*5)+(AZ28*5)+(BA28*20)</f>
        <v>5</v>
      </c>
      <c r="BE28" s="16">
        <f>BB28+BC28+BD28</f>
        <v>39.27</v>
      </c>
      <c r="BF28" s="52">
        <v>42.48</v>
      </c>
      <c r="BG28" s="53"/>
      <c r="BH28" s="53"/>
      <c r="BI28" s="54">
        <v>24</v>
      </c>
      <c r="BJ28" s="54"/>
      <c r="BK28" s="54"/>
      <c r="BL28" s="54"/>
      <c r="BM28" s="54"/>
      <c r="BN28" s="5">
        <f>BF28+BG28+BH28</f>
        <v>42.48</v>
      </c>
      <c r="BO28" s="15">
        <f>BI28/2</f>
        <v>12</v>
      </c>
      <c r="BP28" s="4">
        <f>(BJ28*3)+(BK28*5)+(BL28*5)+(BM28*20)</f>
        <v>0</v>
      </c>
      <c r="BQ28" s="16">
        <f>BN28+BO28+BP28</f>
        <v>54.48</v>
      </c>
      <c r="BR28" s="52">
        <v>37.79</v>
      </c>
      <c r="BS28" s="53"/>
      <c r="BT28" s="53"/>
      <c r="BU28" s="54">
        <v>21</v>
      </c>
      <c r="BV28" s="54"/>
      <c r="BW28" s="54"/>
      <c r="BX28" s="54"/>
      <c r="BY28" s="54"/>
      <c r="BZ28" s="5">
        <f>BR28+BS28+BT28</f>
        <v>37.79</v>
      </c>
      <c r="CA28" s="15">
        <f>BU28/2</f>
        <v>10.5</v>
      </c>
      <c r="CB28" s="4">
        <f>(BV28*3)+(BW28*5)+(BX28*5)+(BY28*20)</f>
        <v>0</v>
      </c>
      <c r="CC28" s="16">
        <f>BZ28+CA28+CB28</f>
        <v>48.29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 t="s">
        <v>86</v>
      </c>
      <c r="C29" s="51"/>
      <c r="D29" s="51"/>
      <c r="E29" s="51"/>
      <c r="F29" s="51" t="s">
        <v>25</v>
      </c>
      <c r="G29" s="51"/>
      <c r="H29" s="17">
        <f>IF(AND(OR($H$2="Y",$I$2="Y"),J29&lt;5,K29&lt;5),IF(AND(J29=J28,K29=K28),H28+1,1),"")</f>
      </c>
      <c r="I29" s="13">
        <f>IF(AND($I$2="Y",K29&gt;0,OR(AND(H29=1,H37=10),AND(H29=2,H46=20),AND(H29=3,H55=30),AND(H29=4,H64=40),AND(H29=5,H73=50),AND(H29=6,H82=60),AND(H29=7,H91=70),AND(H29=8,H100=80),AND(H29=9,H109=90),AND(H29=10,H118=100))),VLOOKUP(K29-1,SortLookup!$A$13:$B$16,2,FALSE),"")</f>
      </c>
      <c r="J29" s="12">
        <f>IF(ISNA(VLOOKUP(F29,SortLookup!$A$1:$B$5,2,FALSE))," ",VLOOKUP(F29,SortLookup!$A$1:$B$5,2,FALSE))</f>
        <v>2</v>
      </c>
      <c r="K29" s="18" t="str">
        <f>IF(ISNA(VLOOKUP(G29,SortLookup!$A$7:$B$11,2,FALSE))," ",VLOOKUP(G29,SortLookup!$A$7:$B$11,2,FALSE))</f>
        <v> </v>
      </c>
      <c r="L29" s="30">
        <f>IF(M29+N29+O29=0,"",M29+N29+O29)</f>
        <v>307.39</v>
      </c>
      <c r="M29" s="31">
        <f>AC29+AP29+BB29+BN29+BZ29+CK29+CV29+DG29</f>
        <v>243.89</v>
      </c>
      <c r="N29" s="6">
        <f>AE29+AR29+BD29+BP29+CB29+CM29+CX29+DI29</f>
        <v>21</v>
      </c>
      <c r="O29" s="34">
        <f>P29/2</f>
        <v>42.5</v>
      </c>
      <c r="P29" s="35">
        <f>X29+AK29+AW29+BI29+BU29+CF29+CQ29+DB29</f>
        <v>85</v>
      </c>
      <c r="Q29" s="52">
        <v>12.2</v>
      </c>
      <c r="R29" s="53"/>
      <c r="S29" s="53"/>
      <c r="T29" s="53"/>
      <c r="U29" s="53"/>
      <c r="V29" s="53"/>
      <c r="W29" s="53"/>
      <c r="X29" s="54">
        <v>32</v>
      </c>
      <c r="Y29" s="54">
        <v>2</v>
      </c>
      <c r="Z29" s="54">
        <v>2</v>
      </c>
      <c r="AA29" s="54"/>
      <c r="AB29" s="55"/>
      <c r="AC29" s="5">
        <f>Q29+R29+S29+T29+U29+V29+W29</f>
        <v>12.2</v>
      </c>
      <c r="AD29" s="15">
        <f>X29/2</f>
        <v>16</v>
      </c>
      <c r="AE29" s="4">
        <f>(Y29*3)+(Z29*5)+(AA29*5)+(AB29*20)</f>
        <v>16</v>
      </c>
      <c r="AF29" s="16">
        <f>AC29+AD29+AE29</f>
        <v>44.2</v>
      </c>
      <c r="AG29" s="52">
        <v>86.97</v>
      </c>
      <c r="AH29" s="53"/>
      <c r="AI29" s="53"/>
      <c r="AJ29" s="53"/>
      <c r="AK29" s="54">
        <v>13</v>
      </c>
      <c r="AL29" s="54"/>
      <c r="AM29" s="54"/>
      <c r="AN29" s="54"/>
      <c r="AO29" s="54"/>
      <c r="AP29" s="5">
        <f>AG29+AH29+AI29+AJ29</f>
        <v>86.97</v>
      </c>
      <c r="AQ29" s="15">
        <f>AK29/2</f>
        <v>6.5</v>
      </c>
      <c r="AR29" s="4">
        <f>(AL29*3)+(AM29*5)+(AN29*5)+(AO29*20)</f>
        <v>0</v>
      </c>
      <c r="AS29" s="16">
        <f>AP29+AQ29+AR29</f>
        <v>93.47</v>
      </c>
      <c r="AT29" s="52">
        <v>38.93</v>
      </c>
      <c r="AU29" s="53">
        <v>12.53</v>
      </c>
      <c r="AV29" s="53"/>
      <c r="AW29" s="54">
        <v>1</v>
      </c>
      <c r="AX29" s="54"/>
      <c r="AY29" s="54"/>
      <c r="AZ29" s="54"/>
      <c r="BA29" s="54"/>
      <c r="BB29" s="5">
        <f>AT29+AU29+AV29</f>
        <v>51.46</v>
      </c>
      <c r="BC29" s="15">
        <f>AW29/2</f>
        <v>0.5</v>
      </c>
      <c r="BD29" s="4">
        <f>(AX29*3)+(AY29*5)+(AZ29*5)+(BA29*20)</f>
        <v>0</v>
      </c>
      <c r="BE29" s="16">
        <f>BB29+BC29+BD29</f>
        <v>51.96</v>
      </c>
      <c r="BF29" s="52">
        <v>49.96</v>
      </c>
      <c r="BG29" s="53"/>
      <c r="BH29" s="53"/>
      <c r="BI29" s="54">
        <v>18</v>
      </c>
      <c r="BJ29" s="54"/>
      <c r="BK29" s="54">
        <v>1</v>
      </c>
      <c r="BL29" s="54"/>
      <c r="BM29" s="54"/>
      <c r="BN29" s="5">
        <f>BF29+BG29+BH29</f>
        <v>49.96</v>
      </c>
      <c r="BO29" s="15">
        <f>BI29/2</f>
        <v>9</v>
      </c>
      <c r="BP29" s="4">
        <f>(BJ29*3)+(BK29*5)+(BL29*5)+(BM29*20)</f>
        <v>5</v>
      </c>
      <c r="BQ29" s="16">
        <f>BN29+BO29+BP29</f>
        <v>63.96</v>
      </c>
      <c r="BR29" s="52">
        <v>43.3</v>
      </c>
      <c r="BS29" s="53"/>
      <c r="BT29" s="53"/>
      <c r="BU29" s="54">
        <v>21</v>
      </c>
      <c r="BV29" s="54"/>
      <c r="BW29" s="54"/>
      <c r="BX29" s="54"/>
      <c r="BY29" s="54"/>
      <c r="BZ29" s="5">
        <f>BR29+BS29+BT29</f>
        <v>43.3</v>
      </c>
      <c r="CA29" s="15">
        <f>BU29/2</f>
        <v>10.5</v>
      </c>
      <c r="CB29" s="4">
        <f>(BV29*3)+(BW29*5)+(BX29*5)+(BY29*20)</f>
        <v>0</v>
      </c>
      <c r="CC29" s="16">
        <f>BZ29+CA29+CB29</f>
        <v>53.8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>IF(M30+N30+O30=0,"",M30+N30+O30)</f>
      </c>
      <c r="M30" s="31">
        <f>AC30+AP30+BB30+BN30+BZ30+CK30+CV30+DG30</f>
        <v>0</v>
      </c>
      <c r="N30" s="6">
        <f>AE30+AR30+BD30+BP30+CB30+CM30+CX30+DI30</f>
        <v>0</v>
      </c>
      <c r="O30" s="34">
        <f>P30/2</f>
        <v>0</v>
      </c>
      <c r="P30" s="35">
        <f>X30+AK30+AW30+BI30+BU30+CF30+CQ30+DB30</f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>Q30+R30+S30+T30+U30+V30+W30</f>
        <v>0</v>
      </c>
      <c r="AD30" s="15">
        <f>X30/2</f>
        <v>0</v>
      </c>
      <c r="AE30" s="4">
        <f>(Y30*3)+(Z30*5)+(AA30*5)+(AB30*20)</f>
        <v>0</v>
      </c>
      <c r="AF30" s="16">
        <f>AC30+AD30+AE30</f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>AG30+AH30+AI30+AJ30</f>
        <v>0</v>
      </c>
      <c r="AQ30" s="15">
        <f>AK30/2</f>
        <v>0</v>
      </c>
      <c r="AR30" s="4">
        <f>(AL30*3)+(AM30*5)+(AN30*5)+(AO30*20)</f>
        <v>0</v>
      </c>
      <c r="AS30" s="16">
        <f>AP30+AQ30+AR30</f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>AT30+AU30+AV30</f>
        <v>0</v>
      </c>
      <c r="BC30" s="15">
        <f>AW30/2</f>
        <v>0</v>
      </c>
      <c r="BD30" s="4">
        <f>(AX30*3)+(AY30*5)+(AZ30*5)+(BA30*20)</f>
        <v>0</v>
      </c>
      <c r="BE30" s="16">
        <f>BB30+BC30+BD30</f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>BF30+BG30+BH30</f>
        <v>0</v>
      </c>
      <c r="BO30" s="15">
        <f>BI30/2</f>
        <v>0</v>
      </c>
      <c r="BP30" s="4">
        <f>(BJ30*3)+(BK30*5)+(BL30*5)+(BM30*20)</f>
        <v>0</v>
      </c>
      <c r="BQ30" s="16">
        <f>BN30+BO30+BP30</f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>IF(M31+N31+O31=0,"",M31+N31+O31)</f>
      </c>
      <c r="M31" s="31">
        <f>AC31+AP31+BB31+BN31+BZ31+CK31+CV31+DG31</f>
        <v>0</v>
      </c>
      <c r="N31" s="6">
        <f>AE31+AR31+BD31+BP31+CB31+CM31+CX31+DI31</f>
        <v>0</v>
      </c>
      <c r="O31" s="34">
        <f>P31/2</f>
        <v>0</v>
      </c>
      <c r="P31" s="35">
        <f>X31+AK31+AW31+BI31+BU31+CF31+CQ31+DB31</f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>Q31+R31+S31+T31+U31+V31+W31</f>
        <v>0</v>
      </c>
      <c r="AD31" s="15">
        <f>X31/2</f>
        <v>0</v>
      </c>
      <c r="AE31" s="4">
        <f>(Y31*3)+(Z31*5)+(AA31*5)+(AB31*20)</f>
        <v>0</v>
      </c>
      <c r="AF31" s="16">
        <f>AC31+AD31+AE31</f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>AG31+AH31+AI31+AJ31</f>
        <v>0</v>
      </c>
      <c r="AQ31" s="15">
        <f>AK31/2</f>
        <v>0</v>
      </c>
      <c r="AR31" s="4">
        <f>(AL31*3)+(AM31*5)+(AN31*5)+(AO31*20)</f>
        <v>0</v>
      </c>
      <c r="AS31" s="16">
        <f>AP31+AQ31+AR31</f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>AT31+AU31+AV31</f>
        <v>0</v>
      </c>
      <c r="BC31" s="15">
        <f>AW31/2</f>
        <v>0</v>
      </c>
      <c r="BD31" s="4">
        <f>(AX31*3)+(AY31*5)+(AZ31*5)+(BA31*20)</f>
        <v>0</v>
      </c>
      <c r="BE31" s="16">
        <f>BB31+BC31+BD31</f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>BF31+BG31+BH31</f>
        <v>0</v>
      </c>
      <c r="BO31" s="15">
        <f>BI31/2</f>
        <v>0</v>
      </c>
      <c r="BP31" s="4">
        <f>(BJ31*3)+(BK31*5)+(BL31*5)+(BM31*20)</f>
        <v>0</v>
      </c>
      <c r="BQ31" s="16">
        <f>BN31+BO31+BP31</f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>IF(M32+N32+O32=0,"",M32+N32+O32)</f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0</v>
      </c>
      <c r="AQ32" s="15">
        <f>AK32/2</f>
        <v>0</v>
      </c>
      <c r="AR32" s="4">
        <f>(AL32*3)+(AM32*5)+(AN32*5)+(AO32*20)</f>
        <v>0</v>
      </c>
      <c r="AS32" s="16">
        <f>AP32+AQ32+AR32</f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>IF(M35+N35+O35=0,"",M35+N35+O35)</f>
      </c>
      <c r="M35" s="31">
        <f>AC35+AP35+BB35+BN35+BZ35+CK35+CV35+DG35</f>
        <v>0</v>
      </c>
      <c r="N35" s="6">
        <f>AE35+AR35+BD35+BP35+CB35+CM35+CX35+DI35</f>
        <v>0</v>
      </c>
      <c r="O35" s="34">
        <f>P35/2</f>
        <v>0</v>
      </c>
      <c r="P35" s="35">
        <f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>Q35+R35+S35+T35+U35+V35+W35</f>
        <v>0</v>
      </c>
      <c r="AD35" s="15">
        <f>X35/2</f>
        <v>0</v>
      </c>
      <c r="AE35" s="4">
        <f>(Y35*3)+(Z35*5)+(AA35*5)+(AB35*20)</f>
        <v>0</v>
      </c>
      <c r="AF35" s="16">
        <f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>AG35+AH35+AI35+AJ35</f>
        <v>0</v>
      </c>
      <c r="AQ35" s="15">
        <f>AK35/2</f>
        <v>0</v>
      </c>
      <c r="AR35" s="4">
        <f>(AL35*3)+(AM35*5)+(AN35*5)+(AO35*20)</f>
        <v>0</v>
      </c>
      <c r="AS35" s="16">
        <f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>AT35+AU35+AV35</f>
        <v>0</v>
      </c>
      <c r="BC35" s="15">
        <f>AW35/2</f>
        <v>0</v>
      </c>
      <c r="BD35" s="4">
        <f>(AX35*3)+(AY35*5)+(AZ35*5)+(BA35*20)</f>
        <v>0</v>
      </c>
      <c r="BE35" s="16">
        <f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>BF35+BG35+BH35</f>
        <v>0</v>
      </c>
      <c r="BO35" s="15">
        <f>BI35/2</f>
        <v>0</v>
      </c>
      <c r="BP35" s="4">
        <f>(BJ35*3)+(BK35*5)+(BL35*5)+(BM35*20)</f>
        <v>0</v>
      </c>
      <c r="BQ35" s="16">
        <f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>BR35+BS35+BT35</f>
        <v>0</v>
      </c>
      <c r="CA35" s="15">
        <f>BU35/2</f>
        <v>0</v>
      </c>
      <c r="CB35" s="4">
        <f>(BV35*3)+(BW35*5)+(BX35*5)+(BY35*20)</f>
        <v>0</v>
      </c>
      <c r="CC35" s="16">
        <f>BZ35+CA35+CB35</f>
        <v>0</v>
      </c>
      <c r="CD35" s="52"/>
      <c r="CE35" s="53"/>
      <c r="CF35" s="54"/>
      <c r="CG35" s="54"/>
      <c r="CH35" s="54"/>
      <c r="CI35" s="54"/>
      <c r="CJ35" s="54"/>
      <c r="CK35" s="5">
        <f>CD35+CE35</f>
        <v>0</v>
      </c>
      <c r="CL35" s="15">
        <f>CF35/2</f>
        <v>0</v>
      </c>
      <c r="CM35" s="4">
        <f>(CG35*3)+(CH35*5)+(CI35*5)+(CJ35*20)</f>
        <v>0</v>
      </c>
      <c r="CN35" s="16">
        <f>CK35+CL35+CM35</f>
        <v>0</v>
      </c>
      <c r="CO35" s="52"/>
      <c r="CP35" s="53"/>
      <c r="CQ35" s="54"/>
      <c r="CR35" s="54"/>
      <c r="CS35" s="54"/>
      <c r="CT35" s="54"/>
      <c r="CU35" s="54"/>
      <c r="CV35" s="5">
        <f>CO35+CP35</f>
        <v>0</v>
      </c>
      <c r="CW35" s="15">
        <f>CQ35/2</f>
        <v>0</v>
      </c>
      <c r="CX35" s="4">
        <f>(CR35*3)+(CS35*5)+(CT35*5)+(CU35*20)</f>
        <v>0</v>
      </c>
      <c r="CY35" s="16">
        <f>CV35+CW35+CX35</f>
        <v>0</v>
      </c>
      <c r="CZ35" s="52"/>
      <c r="DA35" s="53"/>
      <c r="DB35" s="54"/>
      <c r="DC35" s="54"/>
      <c r="DD35" s="54"/>
      <c r="DE35" s="54"/>
      <c r="DF35" s="54"/>
      <c r="DG35" s="5">
        <f>CZ35+DA35</f>
        <v>0</v>
      </c>
      <c r="DH35" s="15">
        <f>DB35/2</f>
        <v>0</v>
      </c>
      <c r="DI35" s="4">
        <f>(DC35*3)+(DD35*5)+(DE35*5)+(DF35*20)</f>
        <v>0</v>
      </c>
      <c r="DJ35" s="16">
        <f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>IF(M36+N36+O36=0,"",M36+N36+O36)</f>
      </c>
      <c r="M36" s="31">
        <f>AC36+AP36+BB36+BN36+BZ36+CK36+CV36+DG36</f>
        <v>0</v>
      </c>
      <c r="N36" s="6">
        <f>AE36+AR36+BD36+BP36+CB36+CM36+CX36+DI36</f>
        <v>0</v>
      </c>
      <c r="O36" s="34">
        <f>P36/2</f>
        <v>0</v>
      </c>
      <c r="P36" s="35">
        <f>X36+AK36+AW36+BI36+BU36+CF36+CQ36+DB36</f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>Q36+R36+S36+T36+U36+V36+W36</f>
        <v>0</v>
      </c>
      <c r="AD36" s="15">
        <f>X36/2</f>
        <v>0</v>
      </c>
      <c r="AE36" s="4">
        <f>(Y36*3)+(Z36*5)+(AA36*5)+(AB36*20)</f>
        <v>0</v>
      </c>
      <c r="AF36" s="16">
        <f>AC36+AD36+AE36</f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>AG36+AH36+AI36+AJ36</f>
        <v>0</v>
      </c>
      <c r="AQ36" s="15">
        <f>AK36/2</f>
        <v>0</v>
      </c>
      <c r="AR36" s="4">
        <f>(AL36*3)+(AM36*5)+(AN36*5)+(AO36*20)</f>
        <v>0</v>
      </c>
      <c r="AS36" s="16">
        <f>AP36+AQ36+AR36</f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>AT36+AU36+AV36</f>
        <v>0</v>
      </c>
      <c r="BC36" s="15">
        <f>AW36/2</f>
        <v>0</v>
      </c>
      <c r="BD36" s="4">
        <f>(AX36*3)+(AY36*5)+(AZ36*5)+(BA36*20)</f>
        <v>0</v>
      </c>
      <c r="BE36" s="16">
        <f>BB36+BC36+BD36</f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>BF36+BG36+BH36</f>
        <v>0</v>
      </c>
      <c r="BO36" s="15">
        <f>BI36/2</f>
        <v>0</v>
      </c>
      <c r="BP36" s="4">
        <f>(BJ36*3)+(BK36*5)+(BL36*5)+(BM36*20)</f>
        <v>0</v>
      </c>
      <c r="BQ36" s="16">
        <f>BN36+BO36+BP36</f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>BR36+BS36+BT36</f>
        <v>0</v>
      </c>
      <c r="CA36" s="15">
        <f>BU36/2</f>
        <v>0</v>
      </c>
      <c r="CB36" s="4">
        <f>(BV36*3)+(BW36*5)+(BX36*5)+(BY36*20)</f>
        <v>0</v>
      </c>
      <c r="CC36" s="16">
        <f>BZ36+CA36+CB36</f>
        <v>0</v>
      </c>
      <c r="CD36" s="52"/>
      <c r="CE36" s="53"/>
      <c r="CF36" s="54"/>
      <c r="CG36" s="54"/>
      <c r="CH36" s="54"/>
      <c r="CI36" s="54"/>
      <c r="CJ36" s="54"/>
      <c r="CK36" s="5">
        <f>CD36+CE36</f>
        <v>0</v>
      </c>
      <c r="CL36" s="15">
        <f>CF36/2</f>
        <v>0</v>
      </c>
      <c r="CM36" s="4">
        <f>(CG36*3)+(CH36*5)+(CI36*5)+(CJ36*20)</f>
        <v>0</v>
      </c>
      <c r="CN36" s="16">
        <f>CK36+CL36+CM36</f>
        <v>0</v>
      </c>
      <c r="CO36" s="52"/>
      <c r="CP36" s="53"/>
      <c r="CQ36" s="54"/>
      <c r="CR36" s="54"/>
      <c r="CS36" s="54"/>
      <c r="CT36" s="54"/>
      <c r="CU36" s="54"/>
      <c r="CV36" s="5">
        <f>CO36+CP36</f>
        <v>0</v>
      </c>
      <c r="CW36" s="15">
        <f>CQ36/2</f>
        <v>0</v>
      </c>
      <c r="CX36" s="4">
        <f>(CR36*3)+(CS36*5)+(CT36*5)+(CU36*20)</f>
        <v>0</v>
      </c>
      <c r="CY36" s="16">
        <f>CV36+CW36+CX36</f>
        <v>0</v>
      </c>
      <c r="CZ36" s="52"/>
      <c r="DA36" s="53"/>
      <c r="DB36" s="54"/>
      <c r="DC36" s="54"/>
      <c r="DD36" s="54"/>
      <c r="DE36" s="54"/>
      <c r="DF36" s="54"/>
      <c r="DG36" s="5">
        <f>CZ36+DA36</f>
        <v>0</v>
      </c>
      <c r="DH36" s="15">
        <f>DB36/2</f>
        <v>0</v>
      </c>
      <c r="DI36" s="4">
        <f>(DC36*3)+(DD36*5)+(DE36*5)+(DF36*20)</f>
        <v>0</v>
      </c>
      <c r="DJ36" s="16">
        <f>DG36+DH36+DI36</f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>IF(M37+N37+O37=0,"",M37+N37+O37)</f>
      </c>
      <c r="M37" s="31">
        <f>AC37+AP37+BB37+BN37+BZ37+CK37+CV37+DG37</f>
        <v>0</v>
      </c>
      <c r="N37" s="6">
        <f>AE37+AR37+BD37+BP37+CB37+CM37+CX37+DI37</f>
        <v>0</v>
      </c>
      <c r="O37" s="34">
        <f>P37/2</f>
        <v>0</v>
      </c>
      <c r="P37" s="35">
        <f>X37+AK37+AW37+BI37+BU37+CF37+CQ37+DB37</f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>Q37+R37+S37+T37+U37+V37+W37</f>
        <v>0</v>
      </c>
      <c r="AD37" s="15">
        <f>X37/2</f>
        <v>0</v>
      </c>
      <c r="AE37" s="4">
        <f>(Y37*3)+(Z37*5)+(AA37*5)+(AB37*20)</f>
        <v>0</v>
      </c>
      <c r="AF37" s="16">
        <f>AC37+AD37+AE37</f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>AG37+AH37+AI37+AJ37</f>
        <v>0</v>
      </c>
      <c r="AQ37" s="15">
        <f>AK37/2</f>
        <v>0</v>
      </c>
      <c r="AR37" s="4">
        <f>(AL37*3)+(AM37*5)+(AN37*5)+(AO37*20)</f>
        <v>0</v>
      </c>
      <c r="AS37" s="16">
        <f>AP37+AQ37+AR37</f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>AT37+AU37+AV37</f>
        <v>0</v>
      </c>
      <c r="BC37" s="15">
        <f>AW37/2</f>
        <v>0</v>
      </c>
      <c r="BD37" s="4">
        <f>(AX37*3)+(AY37*5)+(AZ37*5)+(BA37*20)</f>
        <v>0</v>
      </c>
      <c r="BE37" s="16">
        <f>BB37+BC37+BD37</f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>BF37+BG37+BH37</f>
        <v>0</v>
      </c>
      <c r="BO37" s="15">
        <f>BI37/2</f>
        <v>0</v>
      </c>
      <c r="BP37" s="4">
        <f>(BJ37*3)+(BK37*5)+(BL37*5)+(BM37*20)</f>
        <v>0</v>
      </c>
      <c r="BQ37" s="16">
        <f>BN37+BO37+BP37</f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>BR37+BS37+BT37</f>
        <v>0</v>
      </c>
      <c r="CA37" s="15">
        <f>BU37/2</f>
        <v>0</v>
      </c>
      <c r="CB37" s="4">
        <f>(BV37*3)+(BW37*5)+(BX37*5)+(BY37*20)</f>
        <v>0</v>
      </c>
      <c r="CC37" s="16">
        <f>BZ37+CA37+CB37</f>
        <v>0</v>
      </c>
      <c r="CD37" s="52"/>
      <c r="CE37" s="53"/>
      <c r="CF37" s="54"/>
      <c r="CG37" s="54"/>
      <c r="CH37" s="54"/>
      <c r="CI37" s="54"/>
      <c r="CJ37" s="54"/>
      <c r="CK37" s="5">
        <f>CD37+CE37</f>
        <v>0</v>
      </c>
      <c r="CL37" s="15">
        <f>CF37/2</f>
        <v>0</v>
      </c>
      <c r="CM37" s="4">
        <f>(CG37*3)+(CH37*5)+(CI37*5)+(CJ37*20)</f>
        <v>0</v>
      </c>
      <c r="CN37" s="16">
        <f>CK37+CL37+CM37</f>
        <v>0</v>
      </c>
      <c r="CO37" s="52"/>
      <c r="CP37" s="53"/>
      <c r="CQ37" s="54"/>
      <c r="CR37" s="54"/>
      <c r="CS37" s="54"/>
      <c r="CT37" s="54"/>
      <c r="CU37" s="54"/>
      <c r="CV37" s="5">
        <f>CO37+CP37</f>
        <v>0</v>
      </c>
      <c r="CW37" s="15">
        <f>CQ37/2</f>
        <v>0</v>
      </c>
      <c r="CX37" s="4">
        <f>(CR37*3)+(CS37*5)+(CT37*5)+(CU37*20)</f>
        <v>0</v>
      </c>
      <c r="CY37" s="16">
        <f>CV37+CW37+CX37</f>
        <v>0</v>
      </c>
      <c r="CZ37" s="52"/>
      <c r="DA37" s="53"/>
      <c r="DB37" s="54"/>
      <c r="DC37" s="54"/>
      <c r="DD37" s="54"/>
      <c r="DE37" s="54"/>
      <c r="DF37" s="54"/>
      <c r="DG37" s="5">
        <f>CZ37+DA37</f>
        <v>0</v>
      </c>
      <c r="DH37" s="15">
        <f>DB37/2</f>
        <v>0</v>
      </c>
      <c r="DI37" s="4">
        <f>(DC37*3)+(DD37*5)+(DE37*5)+(DF37*20)</f>
        <v>0</v>
      </c>
      <c r="DJ37" s="16">
        <f>DG37+DH37+DI37</f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>IF(M38+N38+O38=0,"",M38+N38+O38)</f>
      </c>
      <c r="M38" s="31">
        <f>AC38+AP38+BB38+BN38+BZ38+CK38+CV38+DG38</f>
        <v>0</v>
      </c>
      <c r="N38" s="6">
        <f>AE38+AR38+BD38+BP38+CB38+CM38+CX38+DI38</f>
        <v>0</v>
      </c>
      <c r="O38" s="34">
        <f>P38/2</f>
        <v>0</v>
      </c>
      <c r="P38" s="35">
        <f>X38+AK38+AW38+BI38+BU38+CF38+CQ38+DB38</f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>Q38+R38+S38+T38+U38+V38+W38</f>
        <v>0</v>
      </c>
      <c r="AD38" s="15">
        <f>X38/2</f>
        <v>0</v>
      </c>
      <c r="AE38" s="4">
        <f>(Y38*3)+(Z38*5)+(AA38*5)+(AB38*20)</f>
        <v>0</v>
      </c>
      <c r="AF38" s="16">
        <f>AC38+AD38+AE38</f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>AG38+AH38+AI38+AJ38</f>
        <v>0</v>
      </c>
      <c r="AQ38" s="15">
        <f>AK38/2</f>
        <v>0</v>
      </c>
      <c r="AR38" s="4">
        <f>(AL38*3)+(AM38*5)+(AN38*5)+(AO38*20)</f>
        <v>0</v>
      </c>
      <c r="AS38" s="16">
        <f>AP38+AQ38+AR38</f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>AT38+AU38+AV38</f>
        <v>0</v>
      </c>
      <c r="BC38" s="15">
        <f>AW38/2</f>
        <v>0</v>
      </c>
      <c r="BD38" s="4">
        <f>(AX38*3)+(AY38*5)+(AZ38*5)+(BA38*20)</f>
        <v>0</v>
      </c>
      <c r="BE38" s="16">
        <f>BB38+BC38+BD38</f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>BF38+BG38+BH38</f>
        <v>0</v>
      </c>
      <c r="BO38" s="15">
        <f>BI38/2</f>
        <v>0</v>
      </c>
      <c r="BP38" s="4">
        <f>(BJ38*3)+(BK38*5)+(BL38*5)+(BM38*20)</f>
        <v>0</v>
      </c>
      <c r="BQ38" s="16">
        <f>BN38+BO38+BP38</f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>BR38+BS38+BT38</f>
        <v>0</v>
      </c>
      <c r="CA38" s="15">
        <f>BU38/2</f>
        <v>0</v>
      </c>
      <c r="CB38" s="4">
        <f>(BV38*3)+(BW38*5)+(BX38*5)+(BY38*20)</f>
        <v>0</v>
      </c>
      <c r="CC38" s="16">
        <f>BZ38+CA38+CB38</f>
        <v>0</v>
      </c>
      <c r="CD38" s="52"/>
      <c r="CE38" s="53"/>
      <c r="CF38" s="54"/>
      <c r="CG38" s="54"/>
      <c r="CH38" s="54"/>
      <c r="CI38" s="54"/>
      <c r="CJ38" s="54"/>
      <c r="CK38" s="5">
        <f>CD38+CE38</f>
        <v>0</v>
      </c>
      <c r="CL38" s="15">
        <f>CF38/2</f>
        <v>0</v>
      </c>
      <c r="CM38" s="4">
        <f>(CG38*3)+(CH38*5)+(CI38*5)+(CJ38*20)</f>
        <v>0</v>
      </c>
      <c r="CN38" s="16">
        <f>CK38+CL38+CM38</f>
        <v>0</v>
      </c>
      <c r="CO38" s="52"/>
      <c r="CP38" s="53"/>
      <c r="CQ38" s="54"/>
      <c r="CR38" s="54"/>
      <c r="CS38" s="54"/>
      <c r="CT38" s="54"/>
      <c r="CU38" s="54"/>
      <c r="CV38" s="5">
        <f>CO38+CP38</f>
        <v>0</v>
      </c>
      <c r="CW38" s="15">
        <f>CQ38/2</f>
        <v>0</v>
      </c>
      <c r="CX38" s="4">
        <f>(CR38*3)+(CS38*5)+(CT38*5)+(CU38*20)</f>
        <v>0</v>
      </c>
      <c r="CY38" s="16">
        <f>CV38+CW38+CX38</f>
        <v>0</v>
      </c>
      <c r="CZ38" s="52"/>
      <c r="DA38" s="53"/>
      <c r="DB38" s="54"/>
      <c r="DC38" s="54"/>
      <c r="DD38" s="54"/>
      <c r="DE38" s="54"/>
      <c r="DF38" s="54"/>
      <c r="DG38" s="5">
        <f>CZ38+DA38</f>
        <v>0</v>
      </c>
      <c r="DH38" s="15">
        <f>DB38/2</f>
        <v>0</v>
      </c>
      <c r="DI38" s="4">
        <f>(DC38*3)+(DD38*5)+(DE38*5)+(DF38*20)</f>
        <v>0</v>
      </c>
      <c r="DJ38" s="16">
        <f>DG38+DH38+DI38</f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>IF(M39+N39+O39=0,"",M39+N39+O39)</f>
      </c>
      <c r="M39" s="31">
        <f>AC39+AP39+BB39+BN39+BZ39+CK39+CV39+DG39</f>
        <v>0</v>
      </c>
      <c r="N39" s="6">
        <f>AE39+AR39+BD39+BP39+CB39+CM39+CX39+DI39</f>
        <v>0</v>
      </c>
      <c r="O39" s="34">
        <f>P39/2</f>
        <v>0</v>
      </c>
      <c r="P39" s="35">
        <f>X39+AK39+AW39+BI39+BU39+CF39+CQ39+DB39</f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>Q39+R39+S39+T39+U39+V39+W39</f>
        <v>0</v>
      </c>
      <c r="AD39" s="15">
        <f>X39/2</f>
        <v>0</v>
      </c>
      <c r="AE39" s="4">
        <f>(Y39*3)+(Z39*5)+(AA39*5)+(AB39*20)</f>
        <v>0</v>
      </c>
      <c r="AF39" s="16">
        <f>AC39+AD39+AE39</f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>AG39+AH39+AI39+AJ39</f>
        <v>0</v>
      </c>
      <c r="AQ39" s="15">
        <f>AK39/2</f>
        <v>0</v>
      </c>
      <c r="AR39" s="4">
        <f>(AL39*3)+(AM39*5)+(AN39*5)+(AO39*20)</f>
        <v>0</v>
      </c>
      <c r="AS39" s="16">
        <f>AP39+AQ39+AR39</f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>AT39+AU39+AV39</f>
        <v>0</v>
      </c>
      <c r="BC39" s="15">
        <f>AW39/2</f>
        <v>0</v>
      </c>
      <c r="BD39" s="4">
        <f>(AX39*3)+(AY39*5)+(AZ39*5)+(BA39*20)</f>
        <v>0</v>
      </c>
      <c r="BE39" s="16">
        <f>BB39+BC39+BD39</f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>BF39+BG39+BH39</f>
        <v>0</v>
      </c>
      <c r="BO39" s="15">
        <f>BI39/2</f>
        <v>0</v>
      </c>
      <c r="BP39" s="4">
        <f>(BJ39*3)+(BK39*5)+(BL39*5)+(BM39*20)</f>
        <v>0</v>
      </c>
      <c r="BQ39" s="16">
        <f>BN39+BO39+BP39</f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>BR39+BS39+BT39</f>
        <v>0</v>
      </c>
      <c r="CA39" s="15">
        <f>BU39/2</f>
        <v>0</v>
      </c>
      <c r="CB39" s="4">
        <f>(BV39*3)+(BW39*5)+(BX39*5)+(BY39*20)</f>
        <v>0</v>
      </c>
      <c r="CC39" s="16">
        <f>BZ39+CA39+CB39</f>
        <v>0</v>
      </c>
      <c r="CD39" s="52"/>
      <c r="CE39" s="53"/>
      <c r="CF39" s="54"/>
      <c r="CG39" s="54"/>
      <c r="CH39" s="54"/>
      <c r="CI39" s="54"/>
      <c r="CJ39" s="54"/>
      <c r="CK39" s="5">
        <f>CD39+CE39</f>
        <v>0</v>
      </c>
      <c r="CL39" s="15">
        <f>CF39/2</f>
        <v>0</v>
      </c>
      <c r="CM39" s="4">
        <f>(CG39*3)+(CH39*5)+(CI39*5)+(CJ39*20)</f>
        <v>0</v>
      </c>
      <c r="CN39" s="16">
        <f>CK39+CL39+CM39</f>
        <v>0</v>
      </c>
      <c r="CO39" s="52"/>
      <c r="CP39" s="53"/>
      <c r="CQ39" s="54"/>
      <c r="CR39" s="54"/>
      <c r="CS39" s="54"/>
      <c r="CT39" s="54"/>
      <c r="CU39" s="54"/>
      <c r="CV39" s="5">
        <f>CO39+CP39</f>
        <v>0</v>
      </c>
      <c r="CW39" s="15">
        <f>CQ39/2</f>
        <v>0</v>
      </c>
      <c r="CX39" s="4">
        <f>(CR39*3)+(CS39*5)+(CT39*5)+(CU39*20)</f>
        <v>0</v>
      </c>
      <c r="CY39" s="16">
        <f>CV39+CW39+CX39</f>
        <v>0</v>
      </c>
      <c r="CZ39" s="52"/>
      <c r="DA39" s="53"/>
      <c r="DB39" s="54"/>
      <c r="DC39" s="54"/>
      <c r="DD39" s="54"/>
      <c r="DE39" s="54"/>
      <c r="DF39" s="54"/>
      <c r="DG39" s="5">
        <f>CZ39+DA39</f>
        <v>0</v>
      </c>
      <c r="DH39" s="15">
        <f>DB39/2</f>
        <v>0</v>
      </c>
      <c r="DI39" s="4">
        <f>(DC39*3)+(DD39*5)+(DE39*5)+(DF39*20)</f>
        <v>0</v>
      </c>
      <c r="DJ39" s="16">
        <f>DG39+DH39+DI39</f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>IF(M40+N40+O40=0,"",M40+N40+O40)</f>
      </c>
      <c r="M40" s="31">
        <f>AC40+AP40+BB40+BN40+BZ40+CK40+CV40+DG40</f>
        <v>0</v>
      </c>
      <c r="N40" s="6">
        <f>AE40+AR40+BD40+BP40+CB40+CM40+CX40+DI40</f>
        <v>0</v>
      </c>
      <c r="O40" s="34">
        <f>P40/2</f>
        <v>0</v>
      </c>
      <c r="P40" s="35">
        <f>X40+AK40+AW40+BI40+BU40+CF40+CQ40+DB40</f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>Q40+R40+S40+T40+U40+V40+W40</f>
        <v>0</v>
      </c>
      <c r="AD40" s="15">
        <f>X40/2</f>
        <v>0</v>
      </c>
      <c r="AE40" s="4">
        <f>(Y40*3)+(Z40*5)+(AA40*5)+(AB40*20)</f>
        <v>0</v>
      </c>
      <c r="AF40" s="16">
        <f>AC40+AD40+AE40</f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>AG40+AH40+AI40+AJ40</f>
        <v>0</v>
      </c>
      <c r="AQ40" s="15">
        <f>AK40/2</f>
        <v>0</v>
      </c>
      <c r="AR40" s="4">
        <f>(AL40*3)+(AM40*5)+(AN40*5)+(AO40*20)</f>
        <v>0</v>
      </c>
      <c r="AS40" s="16">
        <f>AP40+AQ40+AR40</f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>AT40+AU40+AV40</f>
        <v>0</v>
      </c>
      <c r="BC40" s="15">
        <f>AW40/2</f>
        <v>0</v>
      </c>
      <c r="BD40" s="4">
        <f>(AX40*3)+(AY40*5)+(AZ40*5)+(BA40*20)</f>
        <v>0</v>
      </c>
      <c r="BE40" s="16">
        <f>BB40+BC40+BD40</f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>BF40+BG40+BH40</f>
        <v>0</v>
      </c>
      <c r="BO40" s="15">
        <f>BI40/2</f>
        <v>0</v>
      </c>
      <c r="BP40" s="4">
        <f>(BJ40*3)+(BK40*5)+(BL40*5)+(BM40*20)</f>
        <v>0</v>
      </c>
      <c r="BQ40" s="16">
        <f>BN40+BO40+BP40</f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>BR40+BS40+BT40</f>
        <v>0</v>
      </c>
      <c r="CA40" s="15">
        <f>BU40/2</f>
        <v>0</v>
      </c>
      <c r="CB40" s="4">
        <f>(BV40*3)+(BW40*5)+(BX40*5)+(BY40*20)</f>
        <v>0</v>
      </c>
      <c r="CC40" s="16">
        <f>BZ40+CA40+CB40</f>
        <v>0</v>
      </c>
      <c r="CD40" s="52"/>
      <c r="CE40" s="53"/>
      <c r="CF40" s="54"/>
      <c r="CG40" s="54"/>
      <c r="CH40" s="54"/>
      <c r="CI40" s="54"/>
      <c r="CJ40" s="54"/>
      <c r="CK40" s="5">
        <f>CD40+CE40</f>
        <v>0</v>
      </c>
      <c r="CL40" s="15">
        <f>CF40/2</f>
        <v>0</v>
      </c>
      <c r="CM40" s="4">
        <f>(CG40*3)+(CH40*5)+(CI40*5)+(CJ40*20)</f>
        <v>0</v>
      </c>
      <c r="CN40" s="16">
        <f>CK40+CL40+CM40</f>
        <v>0</v>
      </c>
      <c r="CO40" s="52"/>
      <c r="CP40" s="53"/>
      <c r="CQ40" s="54"/>
      <c r="CR40" s="54"/>
      <c r="CS40" s="54"/>
      <c r="CT40" s="54"/>
      <c r="CU40" s="54"/>
      <c r="CV40" s="5">
        <f>CO40+CP40</f>
        <v>0</v>
      </c>
      <c r="CW40" s="15">
        <f>CQ40/2</f>
        <v>0</v>
      </c>
      <c r="CX40" s="4">
        <f>(CR40*3)+(CS40*5)+(CT40*5)+(CU40*20)</f>
        <v>0</v>
      </c>
      <c r="CY40" s="16">
        <f>CV40+CW40+CX40</f>
        <v>0</v>
      </c>
      <c r="CZ40" s="52"/>
      <c r="DA40" s="53"/>
      <c r="DB40" s="54"/>
      <c r="DC40" s="54"/>
      <c r="DD40" s="54"/>
      <c r="DE40" s="54"/>
      <c r="DF40" s="54"/>
      <c r="DG40" s="5">
        <f>CZ40+DA40</f>
        <v>0</v>
      </c>
      <c r="DH40" s="15">
        <f>DB40/2</f>
        <v>0</v>
      </c>
      <c r="DI40" s="4">
        <f>(DC40*3)+(DD40*5)+(DE40*5)+(DF40*20)</f>
        <v>0</v>
      </c>
      <c r="DJ40" s="16">
        <f>DG40+DH40+DI40</f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>IF(M41+N41+O41=0,"",M41+N41+O41)</f>
      </c>
      <c r="M41" s="31">
        <f>AC41+AP41+BB41+BN41+BZ41+CK41+CV41+DG41</f>
        <v>0</v>
      </c>
      <c r="N41" s="6">
        <f>AE41+AR41+BD41+BP41+CB41+CM41+CX41+DI41</f>
        <v>0</v>
      </c>
      <c r="O41" s="34">
        <f>P41/2</f>
        <v>0</v>
      </c>
      <c r="P41" s="35">
        <f>X41+AK41+AW41+BI41+BU41+CF41+CQ41+DB41</f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>Q41+R41+S41+T41+U41+V41+W41</f>
        <v>0</v>
      </c>
      <c r="AD41" s="15">
        <f>X41/2</f>
        <v>0</v>
      </c>
      <c r="AE41" s="4">
        <f>(Y41*3)+(Z41*5)+(AA41*5)+(AB41*20)</f>
        <v>0</v>
      </c>
      <c r="AF41" s="16">
        <f>AC41+AD41+AE41</f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>AG41+AH41+AI41+AJ41</f>
        <v>0</v>
      </c>
      <c r="AQ41" s="15">
        <f>AK41/2</f>
        <v>0</v>
      </c>
      <c r="AR41" s="4">
        <f>(AL41*3)+(AM41*5)+(AN41*5)+(AO41*20)</f>
        <v>0</v>
      </c>
      <c r="AS41" s="16">
        <f>AP41+AQ41+AR41</f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>AT41+AU41+AV41</f>
        <v>0</v>
      </c>
      <c r="BC41" s="15">
        <f>AW41/2</f>
        <v>0</v>
      </c>
      <c r="BD41" s="4">
        <f>(AX41*3)+(AY41*5)+(AZ41*5)+(BA41*20)</f>
        <v>0</v>
      </c>
      <c r="BE41" s="16">
        <f>BB41+BC41+BD41</f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>BF41+BG41+BH41</f>
        <v>0</v>
      </c>
      <c r="BO41" s="15">
        <f>BI41/2</f>
        <v>0</v>
      </c>
      <c r="BP41" s="4">
        <f>(BJ41*3)+(BK41*5)+(BL41*5)+(BM41*20)</f>
        <v>0</v>
      </c>
      <c r="BQ41" s="16">
        <f>BN41+BO41+BP41</f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>BR41+BS41+BT41</f>
        <v>0</v>
      </c>
      <c r="CA41" s="15">
        <f>BU41/2</f>
        <v>0</v>
      </c>
      <c r="CB41" s="4">
        <f>(BV41*3)+(BW41*5)+(BX41*5)+(BY41*20)</f>
        <v>0</v>
      </c>
      <c r="CC41" s="16">
        <f>BZ41+CA41+CB41</f>
        <v>0</v>
      </c>
      <c r="CD41" s="52"/>
      <c r="CE41" s="53"/>
      <c r="CF41" s="54"/>
      <c r="CG41" s="54"/>
      <c r="CH41" s="54"/>
      <c r="CI41" s="54"/>
      <c r="CJ41" s="54"/>
      <c r="CK41" s="5">
        <f>CD41+CE41</f>
        <v>0</v>
      </c>
      <c r="CL41" s="15">
        <f>CF41/2</f>
        <v>0</v>
      </c>
      <c r="CM41" s="4">
        <f>(CG41*3)+(CH41*5)+(CI41*5)+(CJ41*20)</f>
        <v>0</v>
      </c>
      <c r="CN41" s="16">
        <f>CK41+CL41+CM41</f>
        <v>0</v>
      </c>
      <c r="CO41" s="52"/>
      <c r="CP41" s="53"/>
      <c r="CQ41" s="54"/>
      <c r="CR41" s="54"/>
      <c r="CS41" s="54"/>
      <c r="CT41" s="54"/>
      <c r="CU41" s="54"/>
      <c r="CV41" s="5">
        <f>CO41+CP41</f>
        <v>0</v>
      </c>
      <c r="CW41" s="15">
        <f>CQ41/2</f>
        <v>0</v>
      </c>
      <c r="CX41" s="4">
        <f>(CR41*3)+(CS41*5)+(CT41*5)+(CU41*20)</f>
        <v>0</v>
      </c>
      <c r="CY41" s="16">
        <f>CV41+CW41+CX41</f>
        <v>0</v>
      </c>
      <c r="CZ41" s="52"/>
      <c r="DA41" s="53"/>
      <c r="DB41" s="54"/>
      <c r="DC41" s="54"/>
      <c r="DD41" s="54"/>
      <c r="DE41" s="54"/>
      <c r="DF41" s="54"/>
      <c r="DG41" s="5">
        <f>CZ41+DA41</f>
        <v>0</v>
      </c>
      <c r="DH41" s="15">
        <f>DB41/2</f>
        <v>0</v>
      </c>
      <c r="DI41" s="4">
        <f>(DC41*3)+(DD41*5)+(DE41*5)+(DF41*20)</f>
        <v>0</v>
      </c>
      <c r="DJ41" s="16">
        <f>DG41+DH41+DI41</f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>IF(M42+N42+O42=0,"",M42+N42+O42)</f>
      </c>
      <c r="M42" s="31">
        <f>AC42+AP42+BB42+BN42+BZ42+CK42+CV42+DG42</f>
        <v>0</v>
      </c>
      <c r="N42" s="6">
        <f>AE42+AR42+BD42+BP42+CB42+CM42+CX42+DI42</f>
        <v>0</v>
      </c>
      <c r="O42" s="34">
        <f>P42/2</f>
        <v>0</v>
      </c>
      <c r="P42" s="35">
        <f>X42+AK42+AW42+BI42+BU42+CF42+CQ42+DB42</f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>Q42+R42+S42+T42+U42+V42+W42</f>
        <v>0</v>
      </c>
      <c r="AD42" s="15">
        <f>X42/2</f>
        <v>0</v>
      </c>
      <c r="AE42" s="4">
        <f>(Y42*3)+(Z42*5)+(AA42*5)+(AB42*20)</f>
        <v>0</v>
      </c>
      <c r="AF42" s="16">
        <f>AC42+AD42+AE42</f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>AG42+AH42+AI42+AJ42</f>
        <v>0</v>
      </c>
      <c r="AQ42" s="15">
        <f>AK42/2</f>
        <v>0</v>
      </c>
      <c r="AR42" s="4">
        <f>(AL42*3)+(AM42*5)+(AN42*5)+(AO42*20)</f>
        <v>0</v>
      </c>
      <c r="AS42" s="16">
        <f>AP42+AQ42+AR42</f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>AT42+AU42+AV42</f>
        <v>0</v>
      </c>
      <c r="BC42" s="15">
        <f>AW42/2</f>
        <v>0</v>
      </c>
      <c r="BD42" s="4">
        <f>(AX42*3)+(AY42*5)+(AZ42*5)+(BA42*20)</f>
        <v>0</v>
      </c>
      <c r="BE42" s="16">
        <f>BB42+BC42+BD42</f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>BF42+BG42+BH42</f>
        <v>0</v>
      </c>
      <c r="BO42" s="15">
        <f>BI42/2</f>
        <v>0</v>
      </c>
      <c r="BP42" s="4">
        <f>(BJ42*3)+(BK42*5)+(BL42*5)+(BM42*20)</f>
        <v>0</v>
      </c>
      <c r="BQ42" s="16">
        <f>BN42+BO42+BP42</f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>BR42+BS42+BT42</f>
        <v>0</v>
      </c>
      <c r="CA42" s="15">
        <f>BU42/2</f>
        <v>0</v>
      </c>
      <c r="CB42" s="4">
        <f>(BV42*3)+(BW42*5)+(BX42*5)+(BY42*20)</f>
        <v>0</v>
      </c>
      <c r="CC42" s="16">
        <f>BZ42+CA42+CB42</f>
        <v>0</v>
      </c>
      <c r="CD42" s="52"/>
      <c r="CE42" s="53"/>
      <c r="CF42" s="54"/>
      <c r="CG42" s="54"/>
      <c r="CH42" s="54"/>
      <c r="CI42" s="54"/>
      <c r="CJ42" s="54"/>
      <c r="CK42" s="5">
        <f>CD42+CE42</f>
        <v>0</v>
      </c>
      <c r="CL42" s="15">
        <f>CF42/2</f>
        <v>0</v>
      </c>
      <c r="CM42" s="4">
        <f>(CG42*3)+(CH42*5)+(CI42*5)+(CJ42*20)</f>
        <v>0</v>
      </c>
      <c r="CN42" s="16">
        <f>CK42+CL42+CM42</f>
        <v>0</v>
      </c>
      <c r="CO42" s="52"/>
      <c r="CP42" s="53"/>
      <c r="CQ42" s="54"/>
      <c r="CR42" s="54"/>
      <c r="CS42" s="54"/>
      <c r="CT42" s="54"/>
      <c r="CU42" s="54"/>
      <c r="CV42" s="5">
        <f>CO42+CP42</f>
        <v>0</v>
      </c>
      <c r="CW42" s="15">
        <f>CQ42/2</f>
        <v>0</v>
      </c>
      <c r="CX42" s="4">
        <f>(CR42*3)+(CS42*5)+(CT42*5)+(CU42*20)</f>
        <v>0</v>
      </c>
      <c r="CY42" s="16">
        <f>CV42+CW42+CX42</f>
        <v>0</v>
      </c>
      <c r="CZ42" s="52"/>
      <c r="DA42" s="53"/>
      <c r="DB42" s="54"/>
      <c r="DC42" s="54"/>
      <c r="DD42" s="54"/>
      <c r="DE42" s="54"/>
      <c r="DF42" s="54"/>
      <c r="DG42" s="5">
        <f>CZ42+DA42</f>
        <v>0</v>
      </c>
      <c r="DH42" s="15">
        <f>DB42/2</f>
        <v>0</v>
      </c>
      <c r="DI42" s="4">
        <f>(DC42*3)+(DD42*5)+(DE42*5)+(DF42*20)</f>
        <v>0</v>
      </c>
      <c r="DJ42" s="16">
        <f>DG42+DH42+DI42</f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>IF(M43+N43+O43=0,"",M43+N43+O43)</f>
      </c>
      <c r="M43" s="31">
        <f>AC43+AP43+BB43+BN43+BZ43+CK43+CV43+DG43</f>
        <v>0</v>
      </c>
      <c r="N43" s="6">
        <f>AE43+AR43+BD43+BP43+CB43+CM43+CX43+DI43</f>
        <v>0</v>
      </c>
      <c r="O43" s="34">
        <f>P43/2</f>
        <v>0</v>
      </c>
      <c r="P43" s="35">
        <f>X43+AK43+AW43+BI43+BU43+CF43+CQ43+DB43</f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>Q43+R43+S43+T43+U43+V43+W43</f>
        <v>0</v>
      </c>
      <c r="AD43" s="15">
        <f>X43/2</f>
        <v>0</v>
      </c>
      <c r="AE43" s="4">
        <f>(Y43*3)+(Z43*5)+(AA43*5)+(AB43*20)</f>
        <v>0</v>
      </c>
      <c r="AF43" s="16">
        <f>AC43+AD43+AE43</f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>AG43+AH43+AI43+AJ43</f>
        <v>0</v>
      </c>
      <c r="AQ43" s="15">
        <f>AK43/2</f>
        <v>0</v>
      </c>
      <c r="AR43" s="4">
        <f>(AL43*3)+(AM43*5)+(AN43*5)+(AO43*20)</f>
        <v>0</v>
      </c>
      <c r="AS43" s="16">
        <f>AP43+AQ43+AR43</f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>AT43+AU43+AV43</f>
        <v>0</v>
      </c>
      <c r="BC43" s="15">
        <f>AW43/2</f>
        <v>0</v>
      </c>
      <c r="BD43" s="4">
        <f>(AX43*3)+(AY43*5)+(AZ43*5)+(BA43*20)</f>
        <v>0</v>
      </c>
      <c r="BE43" s="16">
        <f>BB43+BC43+BD43</f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>BF43+BG43+BH43</f>
        <v>0</v>
      </c>
      <c r="BO43" s="15">
        <f>BI43/2</f>
        <v>0</v>
      </c>
      <c r="BP43" s="4">
        <f>(BJ43*3)+(BK43*5)+(BL43*5)+(BM43*20)</f>
        <v>0</v>
      </c>
      <c r="BQ43" s="16">
        <f>BN43+BO43+BP43</f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>BR43+BS43+BT43</f>
        <v>0</v>
      </c>
      <c r="CA43" s="15">
        <f>BU43/2</f>
        <v>0</v>
      </c>
      <c r="CB43" s="4">
        <f>(BV43*3)+(BW43*5)+(BX43*5)+(BY43*20)</f>
        <v>0</v>
      </c>
      <c r="CC43" s="16">
        <f>BZ43+CA43+CB43</f>
        <v>0</v>
      </c>
      <c r="CD43" s="52"/>
      <c r="CE43" s="53"/>
      <c r="CF43" s="54"/>
      <c r="CG43" s="54"/>
      <c r="CH43" s="54"/>
      <c r="CI43" s="54"/>
      <c r="CJ43" s="54"/>
      <c r="CK43" s="5">
        <f>CD43+CE43</f>
        <v>0</v>
      </c>
      <c r="CL43" s="15">
        <f>CF43/2</f>
        <v>0</v>
      </c>
      <c r="CM43" s="4">
        <f>(CG43*3)+(CH43*5)+(CI43*5)+(CJ43*20)</f>
        <v>0</v>
      </c>
      <c r="CN43" s="16">
        <f>CK43+CL43+CM43</f>
        <v>0</v>
      </c>
      <c r="CO43" s="52"/>
      <c r="CP43" s="53"/>
      <c r="CQ43" s="54"/>
      <c r="CR43" s="54"/>
      <c r="CS43" s="54"/>
      <c r="CT43" s="54"/>
      <c r="CU43" s="54"/>
      <c r="CV43" s="5">
        <f>CO43+CP43</f>
        <v>0</v>
      </c>
      <c r="CW43" s="15">
        <f>CQ43/2</f>
        <v>0</v>
      </c>
      <c r="CX43" s="4">
        <f>(CR43*3)+(CS43*5)+(CT43*5)+(CU43*20)</f>
        <v>0</v>
      </c>
      <c r="CY43" s="16">
        <f>CV43+CW43+CX43</f>
        <v>0</v>
      </c>
      <c r="CZ43" s="52"/>
      <c r="DA43" s="53"/>
      <c r="DB43" s="54"/>
      <c r="DC43" s="54"/>
      <c r="DD43" s="54"/>
      <c r="DE43" s="54"/>
      <c r="DF43" s="54"/>
      <c r="DG43" s="5">
        <f>CZ43+DA43</f>
        <v>0</v>
      </c>
      <c r="DH43" s="15">
        <f>DB43/2</f>
        <v>0</v>
      </c>
      <c r="DI43" s="4">
        <f>(DC43*3)+(DD43*5)+(DE43*5)+(DF43*20)</f>
        <v>0</v>
      </c>
      <c r="DJ43" s="16">
        <f>DG43+DH43+DI43</f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>IF(M44+N44+O44=0,"",M44+N44+O44)</f>
      </c>
      <c r="M44" s="31">
        <f>AC44+AP44+BB44+BN44+BZ44+CK44+CV44+DG44</f>
        <v>0</v>
      </c>
      <c r="N44" s="6">
        <f>AE44+AR44+BD44+BP44+CB44+CM44+CX44+DI44</f>
        <v>0</v>
      </c>
      <c r="O44" s="34">
        <f>P44/2</f>
        <v>0</v>
      </c>
      <c r="P44" s="35">
        <f>X44+AK44+AW44+BI44+BU44+CF44+CQ44+DB44</f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>Q44+R44+S44+T44+U44+V44+W44</f>
        <v>0</v>
      </c>
      <c r="AD44" s="15">
        <f>X44/2</f>
        <v>0</v>
      </c>
      <c r="AE44" s="4">
        <f>(Y44*3)+(Z44*5)+(AA44*5)+(AB44*20)</f>
        <v>0</v>
      </c>
      <c r="AF44" s="16">
        <f>AC44+AD44+AE44</f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>AG44+AH44+AI44+AJ44</f>
        <v>0</v>
      </c>
      <c r="AQ44" s="15">
        <f>AK44/2</f>
        <v>0</v>
      </c>
      <c r="AR44" s="4">
        <f>(AL44*3)+(AM44*5)+(AN44*5)+(AO44*20)</f>
        <v>0</v>
      </c>
      <c r="AS44" s="16">
        <f>AP44+AQ44+AR44</f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>AT44+AU44+AV44</f>
        <v>0</v>
      </c>
      <c r="BC44" s="15">
        <f>AW44/2</f>
        <v>0</v>
      </c>
      <c r="BD44" s="4">
        <f>(AX44*3)+(AY44*5)+(AZ44*5)+(BA44*20)</f>
        <v>0</v>
      </c>
      <c r="BE44" s="16">
        <f>BB44+BC44+BD44</f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>BF44+BG44+BH44</f>
        <v>0</v>
      </c>
      <c r="BO44" s="15">
        <f>BI44/2</f>
        <v>0</v>
      </c>
      <c r="BP44" s="4">
        <f>(BJ44*3)+(BK44*5)+(BL44*5)+(BM44*20)</f>
        <v>0</v>
      </c>
      <c r="BQ44" s="16">
        <f>BN44+BO44+BP44</f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>BR44+BS44+BT44</f>
        <v>0</v>
      </c>
      <c r="CA44" s="15">
        <f>BU44/2</f>
        <v>0</v>
      </c>
      <c r="CB44" s="4">
        <f>(BV44*3)+(BW44*5)+(BX44*5)+(BY44*20)</f>
        <v>0</v>
      </c>
      <c r="CC44" s="16">
        <f>BZ44+CA44+CB44</f>
        <v>0</v>
      </c>
      <c r="CD44" s="52"/>
      <c r="CE44" s="53"/>
      <c r="CF44" s="54"/>
      <c r="CG44" s="54"/>
      <c r="CH44" s="54"/>
      <c r="CI44" s="54"/>
      <c r="CJ44" s="54"/>
      <c r="CK44" s="5">
        <f>CD44+CE44</f>
        <v>0</v>
      </c>
      <c r="CL44" s="15">
        <f>CF44/2</f>
        <v>0</v>
      </c>
      <c r="CM44" s="4">
        <f>(CG44*3)+(CH44*5)+(CI44*5)+(CJ44*20)</f>
        <v>0</v>
      </c>
      <c r="CN44" s="16">
        <f>CK44+CL44+CM44</f>
        <v>0</v>
      </c>
      <c r="CO44" s="52"/>
      <c r="CP44" s="53"/>
      <c r="CQ44" s="54"/>
      <c r="CR44" s="54"/>
      <c r="CS44" s="54"/>
      <c r="CT44" s="54"/>
      <c r="CU44" s="54"/>
      <c r="CV44" s="5">
        <f>CO44+CP44</f>
        <v>0</v>
      </c>
      <c r="CW44" s="15">
        <f>CQ44/2</f>
        <v>0</v>
      </c>
      <c r="CX44" s="4">
        <f>(CR44*3)+(CS44*5)+(CT44*5)+(CU44*20)</f>
        <v>0</v>
      </c>
      <c r="CY44" s="16">
        <f>CV44+CW44+CX44</f>
        <v>0</v>
      </c>
      <c r="CZ44" s="52"/>
      <c r="DA44" s="53"/>
      <c r="DB44" s="54"/>
      <c r="DC44" s="54"/>
      <c r="DD44" s="54"/>
      <c r="DE44" s="54"/>
      <c r="DF44" s="54"/>
      <c r="DG44" s="5">
        <f>CZ44+DA44</f>
        <v>0</v>
      </c>
      <c r="DH44" s="15">
        <f>DB44/2</f>
        <v>0</v>
      </c>
      <c r="DI44" s="4">
        <f>(DC44*3)+(DD44*5)+(DE44*5)+(DF44*20)</f>
        <v>0</v>
      </c>
      <c r="DJ44" s="16">
        <f>DG44+DH44+DI44</f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>IF(M45+N45+O45=0,"",M45+N45+O45)</f>
      </c>
      <c r="M45" s="31">
        <f>AC45+AP45+BB45+BN45+BZ45+CK45+CV45+DG45</f>
        <v>0</v>
      </c>
      <c r="N45" s="6">
        <f>AE45+AR45+BD45+BP45+CB45+CM45+CX45+DI45</f>
        <v>0</v>
      </c>
      <c r="O45" s="34">
        <f>P45/2</f>
        <v>0</v>
      </c>
      <c r="P45" s="35">
        <f>X45+AK45+AW45+BI45+BU45+CF45+CQ45+DB45</f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>Q45+R45+S45+T45+U45+V45+W45</f>
        <v>0</v>
      </c>
      <c r="AD45" s="15">
        <f>X45/2</f>
        <v>0</v>
      </c>
      <c r="AE45" s="4">
        <f>(Y45*3)+(Z45*5)+(AA45*5)+(AB45*20)</f>
        <v>0</v>
      </c>
      <c r="AF45" s="16">
        <f>AC45+AD45+AE45</f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>AG45+AH45+AI45+AJ45</f>
        <v>0</v>
      </c>
      <c r="AQ45" s="15">
        <f>AK45/2</f>
        <v>0</v>
      </c>
      <c r="AR45" s="4">
        <f>(AL45*3)+(AM45*5)+(AN45*5)+(AO45*20)</f>
        <v>0</v>
      </c>
      <c r="AS45" s="16">
        <f>AP45+AQ45+AR45</f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>AT45+AU45+AV45</f>
        <v>0</v>
      </c>
      <c r="BC45" s="15">
        <f>AW45/2</f>
        <v>0</v>
      </c>
      <c r="BD45" s="4">
        <f>(AX45*3)+(AY45*5)+(AZ45*5)+(BA45*20)</f>
        <v>0</v>
      </c>
      <c r="BE45" s="16">
        <f>BB45+BC45+BD45</f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>BF45+BG45+BH45</f>
        <v>0</v>
      </c>
      <c r="BO45" s="15">
        <f>BI45/2</f>
        <v>0</v>
      </c>
      <c r="BP45" s="4">
        <f>(BJ45*3)+(BK45*5)+(BL45*5)+(BM45*20)</f>
        <v>0</v>
      </c>
      <c r="BQ45" s="16">
        <f>BN45+BO45+BP45</f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>BR45+BS45+BT45</f>
        <v>0</v>
      </c>
      <c r="CA45" s="15">
        <f>BU45/2</f>
        <v>0</v>
      </c>
      <c r="CB45" s="4">
        <f>(BV45*3)+(BW45*5)+(BX45*5)+(BY45*20)</f>
        <v>0</v>
      </c>
      <c r="CC45" s="16">
        <f>BZ45+CA45+CB45</f>
        <v>0</v>
      </c>
      <c r="CD45" s="52"/>
      <c r="CE45" s="53"/>
      <c r="CF45" s="54"/>
      <c r="CG45" s="54"/>
      <c r="CH45" s="54"/>
      <c r="CI45" s="54"/>
      <c r="CJ45" s="54"/>
      <c r="CK45" s="5">
        <f>CD45+CE45</f>
        <v>0</v>
      </c>
      <c r="CL45" s="15">
        <f>CF45/2</f>
        <v>0</v>
      </c>
      <c r="CM45" s="4">
        <f>(CG45*3)+(CH45*5)+(CI45*5)+(CJ45*20)</f>
        <v>0</v>
      </c>
      <c r="CN45" s="16">
        <f>CK45+CL45+CM45</f>
        <v>0</v>
      </c>
      <c r="CO45" s="52"/>
      <c r="CP45" s="53"/>
      <c r="CQ45" s="54"/>
      <c r="CR45" s="54"/>
      <c r="CS45" s="54"/>
      <c r="CT45" s="54"/>
      <c r="CU45" s="54"/>
      <c r="CV45" s="5">
        <f>CO45+CP45</f>
        <v>0</v>
      </c>
      <c r="CW45" s="15">
        <f>CQ45/2</f>
        <v>0</v>
      </c>
      <c r="CX45" s="4">
        <f>(CR45*3)+(CS45*5)+(CT45*5)+(CU45*20)</f>
        <v>0</v>
      </c>
      <c r="CY45" s="16">
        <f>CV45+CW45+CX45</f>
        <v>0</v>
      </c>
      <c r="CZ45" s="52"/>
      <c r="DA45" s="53"/>
      <c r="DB45" s="54"/>
      <c r="DC45" s="54"/>
      <c r="DD45" s="54"/>
      <c r="DE45" s="54"/>
      <c r="DF45" s="54"/>
      <c r="DG45" s="5">
        <f>CZ45+DA45</f>
        <v>0</v>
      </c>
      <c r="DH45" s="15">
        <f>DB45/2</f>
        <v>0</v>
      </c>
      <c r="DI45" s="4">
        <f>(DC45*3)+(DD45*5)+(DE45*5)+(DF45*20)</f>
        <v>0</v>
      </c>
      <c r="DJ45" s="16">
        <f>DG45+DH45+DI45</f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>IF(M46+N46+O46=0,"",M46+N46+O46)</f>
      </c>
      <c r="M46" s="31">
        <f>AC46+AP46+BB46+BN46+BZ46+CK46+CV46+DG46</f>
        <v>0</v>
      </c>
      <c r="N46" s="6">
        <f>AE46+AR46+BD46+BP46+CB46+CM46+CX46+DI46</f>
        <v>0</v>
      </c>
      <c r="O46" s="34">
        <f>P46/2</f>
        <v>0</v>
      </c>
      <c r="P46" s="35">
        <f>X46+AK46+AW46+BI46+BU46+CF46+CQ46+DB46</f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>Q46+R46+S46+T46+U46+V46+W46</f>
        <v>0</v>
      </c>
      <c r="AD46" s="15">
        <f>X46/2</f>
        <v>0</v>
      </c>
      <c r="AE46" s="4">
        <f>(Y46*3)+(Z46*5)+(AA46*5)+(AB46*20)</f>
        <v>0</v>
      </c>
      <c r="AF46" s="16">
        <f>AC46+AD46+AE46</f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>AG46+AH46+AI46+AJ46</f>
        <v>0</v>
      </c>
      <c r="AQ46" s="15">
        <f>AK46/2</f>
        <v>0</v>
      </c>
      <c r="AR46" s="4">
        <f>(AL46*3)+(AM46*5)+(AN46*5)+(AO46*20)</f>
        <v>0</v>
      </c>
      <c r="AS46" s="16">
        <f>AP46+AQ46+AR46</f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>AT46+AU46+AV46</f>
        <v>0</v>
      </c>
      <c r="BC46" s="15">
        <f>AW46/2</f>
        <v>0</v>
      </c>
      <c r="BD46" s="4">
        <f>(AX46*3)+(AY46*5)+(AZ46*5)+(BA46*20)</f>
        <v>0</v>
      </c>
      <c r="BE46" s="16">
        <f>BB46+BC46+BD46</f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>BF46+BG46+BH46</f>
        <v>0</v>
      </c>
      <c r="BO46" s="15">
        <f>BI46/2</f>
        <v>0</v>
      </c>
      <c r="BP46" s="4">
        <f>(BJ46*3)+(BK46*5)+(BL46*5)+(BM46*20)</f>
        <v>0</v>
      </c>
      <c r="BQ46" s="16">
        <f>BN46+BO46+BP46</f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>BR46+BS46+BT46</f>
        <v>0</v>
      </c>
      <c r="CA46" s="15">
        <f>BU46/2</f>
        <v>0</v>
      </c>
      <c r="CB46" s="4">
        <f>(BV46*3)+(BW46*5)+(BX46*5)+(BY46*20)</f>
        <v>0</v>
      </c>
      <c r="CC46" s="16">
        <f>BZ46+CA46+CB46</f>
        <v>0</v>
      </c>
      <c r="CD46" s="52"/>
      <c r="CE46" s="53"/>
      <c r="CF46" s="54"/>
      <c r="CG46" s="54"/>
      <c r="CH46" s="54"/>
      <c r="CI46" s="54"/>
      <c r="CJ46" s="54"/>
      <c r="CK46" s="5">
        <f>CD46+CE46</f>
        <v>0</v>
      </c>
      <c r="CL46" s="15">
        <f>CF46/2</f>
        <v>0</v>
      </c>
      <c r="CM46" s="4">
        <f>(CG46*3)+(CH46*5)+(CI46*5)+(CJ46*20)</f>
        <v>0</v>
      </c>
      <c r="CN46" s="16">
        <f>CK46+CL46+CM46</f>
        <v>0</v>
      </c>
      <c r="CO46" s="52"/>
      <c r="CP46" s="53"/>
      <c r="CQ46" s="54"/>
      <c r="CR46" s="54"/>
      <c r="CS46" s="54"/>
      <c r="CT46" s="54"/>
      <c r="CU46" s="54"/>
      <c r="CV46" s="5">
        <f>CO46+CP46</f>
        <v>0</v>
      </c>
      <c r="CW46" s="15">
        <f>CQ46/2</f>
        <v>0</v>
      </c>
      <c r="CX46" s="4">
        <f>(CR46*3)+(CS46*5)+(CT46*5)+(CU46*20)</f>
        <v>0</v>
      </c>
      <c r="CY46" s="16">
        <f>CV46+CW46+CX46</f>
        <v>0</v>
      </c>
      <c r="CZ46" s="52"/>
      <c r="DA46" s="53"/>
      <c r="DB46" s="54"/>
      <c r="DC46" s="54"/>
      <c r="DD46" s="54"/>
      <c r="DE46" s="54"/>
      <c r="DF46" s="54"/>
      <c r="DG46" s="5">
        <f>CZ46+DA46</f>
        <v>0</v>
      </c>
      <c r="DH46" s="15">
        <f>DB46/2</f>
        <v>0</v>
      </c>
      <c r="DI46" s="4">
        <f>(DC46*3)+(DD46*5)+(DE46*5)+(DF46*20)</f>
        <v>0</v>
      </c>
      <c r="DJ46" s="16">
        <f>DG46+DH46+DI46</f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>IF(M47+N47+O47=0,"",M47+N47+O47)</f>
      </c>
      <c r="M47" s="31">
        <f>AC47+AP47+BB47+BN47+BZ47+CK47+CV47+DG47</f>
        <v>0</v>
      </c>
      <c r="N47" s="6">
        <f>AE47+AR47+BD47+BP47+CB47+CM47+CX47+DI47</f>
        <v>0</v>
      </c>
      <c r="O47" s="34">
        <f>P47/2</f>
        <v>0</v>
      </c>
      <c r="P47" s="35">
        <f>X47+AK47+AW47+BI47+BU47+CF47+CQ47+DB47</f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>Q47+R47+S47+T47+U47+V47+W47</f>
        <v>0</v>
      </c>
      <c r="AD47" s="15">
        <f>X47/2</f>
        <v>0</v>
      </c>
      <c r="AE47" s="4">
        <f>(Y47*3)+(Z47*5)+(AA47*5)+(AB47*20)</f>
        <v>0</v>
      </c>
      <c r="AF47" s="16">
        <f>AC47+AD47+AE47</f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>AG47+AH47+AI47+AJ47</f>
        <v>0</v>
      </c>
      <c r="AQ47" s="15">
        <f>AK47/2</f>
        <v>0</v>
      </c>
      <c r="AR47" s="4">
        <f>(AL47*3)+(AM47*5)+(AN47*5)+(AO47*20)</f>
        <v>0</v>
      </c>
      <c r="AS47" s="16">
        <f>AP47+AQ47+AR47</f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>AT47+AU47+AV47</f>
        <v>0</v>
      </c>
      <c r="BC47" s="15">
        <f>AW47/2</f>
        <v>0</v>
      </c>
      <c r="BD47" s="4">
        <f>(AX47*3)+(AY47*5)+(AZ47*5)+(BA47*20)</f>
        <v>0</v>
      </c>
      <c r="BE47" s="16">
        <f>BB47+BC47+BD47</f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>BF47+BG47+BH47</f>
        <v>0</v>
      </c>
      <c r="BO47" s="15">
        <f>BI47/2</f>
        <v>0</v>
      </c>
      <c r="BP47" s="4">
        <f>(BJ47*3)+(BK47*5)+(BL47*5)+(BM47*20)</f>
        <v>0</v>
      </c>
      <c r="BQ47" s="16">
        <f>BN47+BO47+BP47</f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>BR47+BS47+BT47</f>
        <v>0</v>
      </c>
      <c r="CA47" s="15">
        <f>BU47/2</f>
        <v>0</v>
      </c>
      <c r="CB47" s="4">
        <f>(BV47*3)+(BW47*5)+(BX47*5)+(BY47*20)</f>
        <v>0</v>
      </c>
      <c r="CC47" s="16">
        <f>BZ47+CA47+CB47</f>
        <v>0</v>
      </c>
      <c r="CD47" s="52"/>
      <c r="CE47" s="53"/>
      <c r="CF47" s="54"/>
      <c r="CG47" s="54"/>
      <c r="CH47" s="54"/>
      <c r="CI47" s="54"/>
      <c r="CJ47" s="54"/>
      <c r="CK47" s="5">
        <f>CD47+CE47</f>
        <v>0</v>
      </c>
      <c r="CL47" s="15">
        <f>CF47/2</f>
        <v>0</v>
      </c>
      <c r="CM47" s="4">
        <f>(CG47*3)+(CH47*5)+(CI47*5)+(CJ47*20)</f>
        <v>0</v>
      </c>
      <c r="CN47" s="16">
        <f>CK47+CL47+CM47</f>
        <v>0</v>
      </c>
      <c r="CO47" s="52"/>
      <c r="CP47" s="53"/>
      <c r="CQ47" s="54"/>
      <c r="CR47" s="54"/>
      <c r="CS47" s="54"/>
      <c r="CT47" s="54"/>
      <c r="CU47" s="54"/>
      <c r="CV47" s="5">
        <f>CO47+CP47</f>
        <v>0</v>
      </c>
      <c r="CW47" s="15">
        <f>CQ47/2</f>
        <v>0</v>
      </c>
      <c r="CX47" s="4">
        <f>(CR47*3)+(CS47*5)+(CT47*5)+(CU47*20)</f>
        <v>0</v>
      </c>
      <c r="CY47" s="16">
        <f>CV47+CW47+CX47</f>
        <v>0</v>
      </c>
      <c r="CZ47" s="52"/>
      <c r="DA47" s="53"/>
      <c r="DB47" s="54"/>
      <c r="DC47" s="54"/>
      <c r="DD47" s="54"/>
      <c r="DE47" s="54"/>
      <c r="DF47" s="54"/>
      <c r="DG47" s="5">
        <f>CZ47+DA47</f>
        <v>0</v>
      </c>
      <c r="DH47" s="15">
        <f>DB47/2</f>
        <v>0</v>
      </c>
      <c r="DI47" s="4">
        <f>(DC47*3)+(DD47*5)+(DE47*5)+(DF47*20)</f>
        <v>0</v>
      </c>
      <c r="DJ47" s="16">
        <f>DG47+DH47+DI47</f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>IF(M48+N48+O48=0,"",M48+N48+O48)</f>
      </c>
      <c r="M48" s="31">
        <f>AC48+AP48+BB48+BN48+BZ48+CK48+CV48+DG48</f>
        <v>0</v>
      </c>
      <c r="N48" s="6">
        <f>AE48+AR48+BD48+BP48+CB48+CM48+CX48+DI48</f>
        <v>0</v>
      </c>
      <c r="O48" s="34">
        <f>P48/2</f>
        <v>0</v>
      </c>
      <c r="P48" s="35">
        <f>X48+AK48+AW48+BI48+BU48+CF48+CQ48+DB48</f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>Q48+R48+S48+T48+U48+V48+W48</f>
        <v>0</v>
      </c>
      <c r="AD48" s="15">
        <f>X48/2</f>
        <v>0</v>
      </c>
      <c r="AE48" s="4">
        <f>(Y48*3)+(Z48*5)+(AA48*5)+(AB48*20)</f>
        <v>0</v>
      </c>
      <c r="AF48" s="16">
        <f>AC48+AD48+AE48</f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>AG48+AH48+AI48+AJ48</f>
        <v>0</v>
      </c>
      <c r="AQ48" s="15">
        <f>AK48/2</f>
        <v>0</v>
      </c>
      <c r="AR48" s="4">
        <f>(AL48*3)+(AM48*5)+(AN48*5)+(AO48*20)</f>
        <v>0</v>
      </c>
      <c r="AS48" s="16">
        <f>AP48+AQ48+AR48</f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>AT48+AU48+AV48</f>
        <v>0</v>
      </c>
      <c r="BC48" s="15">
        <f>AW48/2</f>
        <v>0</v>
      </c>
      <c r="BD48" s="4">
        <f>(AX48*3)+(AY48*5)+(AZ48*5)+(BA48*20)</f>
        <v>0</v>
      </c>
      <c r="BE48" s="16">
        <f>BB48+BC48+BD48</f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>BF48+BG48+BH48</f>
        <v>0</v>
      </c>
      <c r="BO48" s="15">
        <f>BI48/2</f>
        <v>0</v>
      </c>
      <c r="BP48" s="4">
        <f>(BJ48*3)+(BK48*5)+(BL48*5)+(BM48*20)</f>
        <v>0</v>
      </c>
      <c r="BQ48" s="16">
        <f>BN48+BO48+BP48</f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>BR48+BS48+BT48</f>
        <v>0</v>
      </c>
      <c r="CA48" s="15">
        <f>BU48/2</f>
        <v>0</v>
      </c>
      <c r="CB48" s="4">
        <f>(BV48*3)+(BW48*5)+(BX48*5)+(BY48*20)</f>
        <v>0</v>
      </c>
      <c r="CC48" s="16">
        <f>BZ48+CA48+CB48</f>
        <v>0</v>
      </c>
      <c r="CD48" s="52"/>
      <c r="CE48" s="53"/>
      <c r="CF48" s="54"/>
      <c r="CG48" s="54"/>
      <c r="CH48" s="54"/>
      <c r="CI48" s="54"/>
      <c r="CJ48" s="54"/>
      <c r="CK48" s="5">
        <f>CD48+CE48</f>
        <v>0</v>
      </c>
      <c r="CL48" s="15">
        <f>CF48/2</f>
        <v>0</v>
      </c>
      <c r="CM48" s="4">
        <f>(CG48*3)+(CH48*5)+(CI48*5)+(CJ48*20)</f>
        <v>0</v>
      </c>
      <c r="CN48" s="16">
        <f>CK48+CL48+CM48</f>
        <v>0</v>
      </c>
      <c r="CO48" s="52"/>
      <c r="CP48" s="53"/>
      <c r="CQ48" s="54"/>
      <c r="CR48" s="54"/>
      <c r="CS48" s="54"/>
      <c r="CT48" s="54"/>
      <c r="CU48" s="54"/>
      <c r="CV48" s="5">
        <f>CO48+CP48</f>
        <v>0</v>
      </c>
      <c r="CW48" s="15">
        <f>CQ48/2</f>
        <v>0</v>
      </c>
      <c r="CX48" s="4">
        <f>(CR48*3)+(CS48*5)+(CT48*5)+(CU48*20)</f>
        <v>0</v>
      </c>
      <c r="CY48" s="16">
        <f>CV48+CW48+CX48</f>
        <v>0</v>
      </c>
      <c r="CZ48" s="52"/>
      <c r="DA48" s="53"/>
      <c r="DB48" s="54"/>
      <c r="DC48" s="54"/>
      <c r="DD48" s="54"/>
      <c r="DE48" s="54"/>
      <c r="DF48" s="54"/>
      <c r="DG48" s="5">
        <f>CZ48+DA48</f>
        <v>0</v>
      </c>
      <c r="DH48" s="15">
        <f>DB48/2</f>
        <v>0</v>
      </c>
      <c r="DI48" s="4">
        <f>(DC48*3)+(DD48*5)+(DE48*5)+(DF48*20)</f>
        <v>0</v>
      </c>
      <c r="DJ48" s="16">
        <f>DG48+DH48+DI48</f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>IF(M49+N49+O49=0,"",M49+N49+O49)</f>
      </c>
      <c r="M49" s="31">
        <f>AC49+AP49+BB49+BN49+BZ49+CK49+CV49+DG49</f>
        <v>0</v>
      </c>
      <c r="N49" s="6">
        <f>AE49+AR49+BD49+BP49+CB49+CM49+CX49+DI49</f>
        <v>0</v>
      </c>
      <c r="O49" s="34">
        <f>P49/2</f>
        <v>0</v>
      </c>
      <c r="P49" s="35">
        <f>X49+AK49+AW49+BI49+BU49+CF49+CQ49+DB49</f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>Q49+R49+S49+T49+U49+V49+W49</f>
        <v>0</v>
      </c>
      <c r="AD49" s="15">
        <f>X49/2</f>
        <v>0</v>
      </c>
      <c r="AE49" s="4">
        <f>(Y49*3)+(Z49*5)+(AA49*5)+(AB49*20)</f>
        <v>0</v>
      </c>
      <c r="AF49" s="16">
        <f>AC49+AD49+AE49</f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>AG49+AH49+AI49+AJ49</f>
        <v>0</v>
      </c>
      <c r="AQ49" s="15">
        <f>AK49/2</f>
        <v>0</v>
      </c>
      <c r="AR49" s="4">
        <f>(AL49*3)+(AM49*5)+(AN49*5)+(AO49*20)</f>
        <v>0</v>
      </c>
      <c r="AS49" s="16">
        <f>AP49+AQ49+AR49</f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>AT49+AU49+AV49</f>
        <v>0</v>
      </c>
      <c r="BC49" s="15">
        <f>AW49/2</f>
        <v>0</v>
      </c>
      <c r="BD49" s="4">
        <f>(AX49*3)+(AY49*5)+(AZ49*5)+(BA49*20)</f>
        <v>0</v>
      </c>
      <c r="BE49" s="16">
        <f>BB49+BC49+BD49</f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>BF49+BG49+BH49</f>
        <v>0</v>
      </c>
      <c r="BO49" s="15">
        <f>BI49/2</f>
        <v>0</v>
      </c>
      <c r="BP49" s="4">
        <f>(BJ49*3)+(BK49*5)+(BL49*5)+(BM49*20)</f>
        <v>0</v>
      </c>
      <c r="BQ49" s="16">
        <f>BN49+BO49+BP49</f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>BR49+BS49+BT49</f>
        <v>0</v>
      </c>
      <c r="CA49" s="15">
        <f>BU49/2</f>
        <v>0</v>
      </c>
      <c r="CB49" s="4">
        <f>(BV49*3)+(BW49*5)+(BX49*5)+(BY49*20)</f>
        <v>0</v>
      </c>
      <c r="CC49" s="16">
        <f>BZ49+CA49+CB49</f>
        <v>0</v>
      </c>
      <c r="CD49" s="52"/>
      <c r="CE49" s="53"/>
      <c r="CF49" s="54"/>
      <c r="CG49" s="54"/>
      <c r="CH49" s="54"/>
      <c r="CI49" s="54"/>
      <c r="CJ49" s="54"/>
      <c r="CK49" s="5">
        <f>CD49+CE49</f>
        <v>0</v>
      </c>
      <c r="CL49" s="15">
        <f>CF49/2</f>
        <v>0</v>
      </c>
      <c r="CM49" s="4">
        <f>(CG49*3)+(CH49*5)+(CI49*5)+(CJ49*20)</f>
        <v>0</v>
      </c>
      <c r="CN49" s="16">
        <f>CK49+CL49+CM49</f>
        <v>0</v>
      </c>
      <c r="CO49" s="52"/>
      <c r="CP49" s="53"/>
      <c r="CQ49" s="54"/>
      <c r="CR49" s="54"/>
      <c r="CS49" s="54"/>
      <c r="CT49" s="54"/>
      <c r="CU49" s="54"/>
      <c r="CV49" s="5">
        <f>CO49+CP49</f>
        <v>0</v>
      </c>
      <c r="CW49" s="15">
        <f>CQ49/2</f>
        <v>0</v>
      </c>
      <c r="CX49" s="4">
        <f>(CR49*3)+(CS49*5)+(CT49*5)+(CU49*20)</f>
        <v>0</v>
      </c>
      <c r="CY49" s="16">
        <f>CV49+CW49+CX49</f>
        <v>0</v>
      </c>
      <c r="CZ49" s="52"/>
      <c r="DA49" s="53"/>
      <c r="DB49" s="54"/>
      <c r="DC49" s="54"/>
      <c r="DD49" s="54"/>
      <c r="DE49" s="54"/>
      <c r="DF49" s="54"/>
      <c r="DG49" s="5">
        <f>CZ49+DA49</f>
        <v>0</v>
      </c>
      <c r="DH49" s="15">
        <f>DB49/2</f>
        <v>0</v>
      </c>
      <c r="DI49" s="4">
        <f>(DC49*3)+(DD49*5)+(DE49*5)+(DF49*20)</f>
        <v>0</v>
      </c>
      <c r="DJ49" s="16">
        <f>DG49+DH49+DI49</f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>IF(M50+N50+O50=0,"",M50+N50+O50)</f>
      </c>
      <c r="M50" s="31">
        <f>AC50+AP50+BB50+BN50+BZ50+CK50+CV50+DG50</f>
        <v>0</v>
      </c>
      <c r="N50" s="6">
        <f>AE50+AR50+BD50+BP50+CB50+CM50+CX50+DI50</f>
        <v>0</v>
      </c>
      <c r="O50" s="34">
        <f>P50/2</f>
        <v>0</v>
      </c>
      <c r="P50" s="35">
        <f>X50+AK50+AW50+BI50+BU50+CF50+CQ50+DB50</f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>Q50+R50+S50+T50+U50+V50+W50</f>
        <v>0</v>
      </c>
      <c r="AD50" s="15">
        <f>X50/2</f>
        <v>0</v>
      </c>
      <c r="AE50" s="4">
        <f>(Y50*3)+(Z50*5)+(AA50*5)+(AB50*20)</f>
        <v>0</v>
      </c>
      <c r="AF50" s="16">
        <f>AC50+AD50+AE50</f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>AG50+AH50+AI50+AJ50</f>
        <v>0</v>
      </c>
      <c r="AQ50" s="15">
        <f>AK50/2</f>
        <v>0</v>
      </c>
      <c r="AR50" s="4">
        <f>(AL50*3)+(AM50*5)+(AN50*5)+(AO50*20)</f>
        <v>0</v>
      </c>
      <c r="AS50" s="16">
        <f>AP50+AQ50+AR50</f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>AT50+AU50+AV50</f>
        <v>0</v>
      </c>
      <c r="BC50" s="15">
        <f>AW50/2</f>
        <v>0</v>
      </c>
      <c r="BD50" s="4">
        <f>(AX50*3)+(AY50*5)+(AZ50*5)+(BA50*20)</f>
        <v>0</v>
      </c>
      <c r="BE50" s="16">
        <f>BB50+BC50+BD50</f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>BF50+BG50+BH50</f>
        <v>0</v>
      </c>
      <c r="BO50" s="15">
        <f>BI50/2</f>
        <v>0</v>
      </c>
      <c r="BP50" s="4">
        <f>(BJ50*3)+(BK50*5)+(BL50*5)+(BM50*20)</f>
        <v>0</v>
      </c>
      <c r="BQ50" s="16">
        <f>BN50+BO50+BP50</f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>BR50+BS50+BT50</f>
        <v>0</v>
      </c>
      <c r="CA50" s="15">
        <f>BU50/2</f>
        <v>0</v>
      </c>
      <c r="CB50" s="4">
        <f>(BV50*3)+(BW50*5)+(BX50*5)+(BY50*20)</f>
        <v>0</v>
      </c>
      <c r="CC50" s="16">
        <f>BZ50+CA50+CB50</f>
        <v>0</v>
      </c>
      <c r="CD50" s="52"/>
      <c r="CE50" s="53"/>
      <c r="CF50" s="54"/>
      <c r="CG50" s="54"/>
      <c r="CH50" s="54"/>
      <c r="CI50" s="54"/>
      <c r="CJ50" s="54"/>
      <c r="CK50" s="5">
        <f>CD50+CE50</f>
        <v>0</v>
      </c>
      <c r="CL50" s="15">
        <f>CF50/2</f>
        <v>0</v>
      </c>
      <c r="CM50" s="4">
        <f>(CG50*3)+(CH50*5)+(CI50*5)+(CJ50*20)</f>
        <v>0</v>
      </c>
      <c r="CN50" s="16">
        <f>CK50+CL50+CM50</f>
        <v>0</v>
      </c>
      <c r="CO50" s="52"/>
      <c r="CP50" s="53"/>
      <c r="CQ50" s="54"/>
      <c r="CR50" s="54"/>
      <c r="CS50" s="54"/>
      <c r="CT50" s="54"/>
      <c r="CU50" s="54"/>
      <c r="CV50" s="5">
        <f>CO50+CP50</f>
        <v>0</v>
      </c>
      <c r="CW50" s="15">
        <f>CQ50/2</f>
        <v>0</v>
      </c>
      <c r="CX50" s="4">
        <f>(CR50*3)+(CS50*5)+(CT50*5)+(CU50*20)</f>
        <v>0</v>
      </c>
      <c r="CY50" s="16">
        <f>CV50+CW50+CX50</f>
        <v>0</v>
      </c>
      <c r="CZ50" s="52"/>
      <c r="DA50" s="53"/>
      <c r="DB50" s="54"/>
      <c r="DC50" s="54"/>
      <c r="DD50" s="54"/>
      <c r="DE50" s="54"/>
      <c r="DF50" s="54"/>
      <c r="DG50" s="5">
        <f>CZ50+DA50</f>
        <v>0</v>
      </c>
      <c r="DH50" s="15">
        <f>DB50/2</f>
        <v>0</v>
      </c>
      <c r="DI50" s="4">
        <f>(DC50*3)+(DD50*5)+(DE50*5)+(DF50*20)</f>
        <v>0</v>
      </c>
      <c r="DJ50" s="16">
        <f>DG50+DH50+DI50</f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>IF(M51+N51+O51=0,"",M51+N51+O51)</f>
      </c>
      <c r="M51" s="31">
        <f>AC51+AP51+BB51+BN51+BZ51+CK51+CV51+DG51</f>
        <v>0</v>
      </c>
      <c r="N51" s="6">
        <f>AE51+AR51+BD51+BP51+CB51+CM51+CX51+DI51</f>
        <v>0</v>
      </c>
      <c r="O51" s="34">
        <f>P51/2</f>
        <v>0</v>
      </c>
      <c r="P51" s="35">
        <f>X51+AK51+AW51+BI51+BU51+CF51+CQ51+DB51</f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>Q51+R51+S51+T51+U51+V51+W51</f>
        <v>0</v>
      </c>
      <c r="AD51" s="15">
        <f>X51/2</f>
        <v>0</v>
      </c>
      <c r="AE51" s="4">
        <f>(Y51*3)+(Z51*5)+(AA51*5)+(AB51*20)</f>
        <v>0</v>
      </c>
      <c r="AF51" s="16">
        <f>AC51+AD51+AE51</f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>AG51+AH51+AI51+AJ51</f>
        <v>0</v>
      </c>
      <c r="AQ51" s="15">
        <f>AK51/2</f>
        <v>0</v>
      </c>
      <c r="AR51" s="4">
        <f>(AL51*3)+(AM51*5)+(AN51*5)+(AO51*20)</f>
        <v>0</v>
      </c>
      <c r="AS51" s="16">
        <f>AP51+AQ51+AR51</f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>AT51+AU51+AV51</f>
        <v>0</v>
      </c>
      <c r="BC51" s="15">
        <f>AW51/2</f>
        <v>0</v>
      </c>
      <c r="BD51" s="4">
        <f>(AX51*3)+(AY51*5)+(AZ51*5)+(BA51*20)</f>
        <v>0</v>
      </c>
      <c r="BE51" s="16">
        <f>BB51+BC51+BD51</f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>BF51+BG51+BH51</f>
        <v>0</v>
      </c>
      <c r="BO51" s="15">
        <f>BI51/2</f>
        <v>0</v>
      </c>
      <c r="BP51" s="4">
        <f>(BJ51*3)+(BK51*5)+(BL51*5)+(BM51*20)</f>
        <v>0</v>
      </c>
      <c r="BQ51" s="16">
        <f>BN51+BO51+BP51</f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>BR51+BS51+BT51</f>
        <v>0</v>
      </c>
      <c r="CA51" s="15">
        <f>BU51/2</f>
        <v>0</v>
      </c>
      <c r="CB51" s="4">
        <f>(BV51*3)+(BW51*5)+(BX51*5)+(BY51*20)</f>
        <v>0</v>
      </c>
      <c r="CC51" s="16">
        <f>BZ51+CA51+CB51</f>
        <v>0</v>
      </c>
      <c r="CD51" s="52"/>
      <c r="CE51" s="53"/>
      <c r="CF51" s="54"/>
      <c r="CG51" s="54"/>
      <c r="CH51" s="54"/>
      <c r="CI51" s="54"/>
      <c r="CJ51" s="54"/>
      <c r="CK51" s="5">
        <f>CD51+CE51</f>
        <v>0</v>
      </c>
      <c r="CL51" s="15">
        <f>CF51/2</f>
        <v>0</v>
      </c>
      <c r="CM51" s="4">
        <f>(CG51*3)+(CH51*5)+(CI51*5)+(CJ51*20)</f>
        <v>0</v>
      </c>
      <c r="CN51" s="16">
        <f>CK51+CL51+CM51</f>
        <v>0</v>
      </c>
      <c r="CO51" s="52"/>
      <c r="CP51" s="53"/>
      <c r="CQ51" s="54"/>
      <c r="CR51" s="54"/>
      <c r="CS51" s="54"/>
      <c r="CT51" s="54"/>
      <c r="CU51" s="54"/>
      <c r="CV51" s="5">
        <f>CO51+CP51</f>
        <v>0</v>
      </c>
      <c r="CW51" s="15">
        <f>CQ51/2</f>
        <v>0</v>
      </c>
      <c r="CX51" s="4">
        <f>(CR51*3)+(CS51*5)+(CT51*5)+(CU51*20)</f>
        <v>0</v>
      </c>
      <c r="CY51" s="16">
        <f>CV51+CW51+CX51</f>
        <v>0</v>
      </c>
      <c r="CZ51" s="52"/>
      <c r="DA51" s="53"/>
      <c r="DB51" s="54"/>
      <c r="DC51" s="54"/>
      <c r="DD51" s="54"/>
      <c r="DE51" s="54"/>
      <c r="DF51" s="54"/>
      <c r="DG51" s="5">
        <f>CZ51+DA51</f>
        <v>0</v>
      </c>
      <c r="DH51" s="15">
        <f>DB51/2</f>
        <v>0</v>
      </c>
      <c r="DI51" s="4">
        <f>(DC51*3)+(DD51*5)+(DE51*5)+(DF51*20)</f>
        <v>0</v>
      </c>
      <c r="DJ51" s="16">
        <f>DG51+DH51+DI51</f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>IF(M52+N52+O52=0,"",M52+N52+O52)</f>
      </c>
      <c r="M52" s="31">
        <f>AC52+AP52+BB52+BN52+BZ52+CK52+CV52+DG52</f>
        <v>0</v>
      </c>
      <c r="N52" s="6">
        <f>AE52+AR52+BD52+BP52+CB52+CM52+CX52+DI52</f>
        <v>0</v>
      </c>
      <c r="O52" s="34">
        <f>P52/2</f>
        <v>0</v>
      </c>
      <c r="P52" s="35">
        <f>X52+AK52+AW52+BI52+BU52+CF52+CQ52+DB52</f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>Q52+R52+S52+T52+U52+V52+W52</f>
        <v>0</v>
      </c>
      <c r="AD52" s="15">
        <f>X52/2</f>
        <v>0</v>
      </c>
      <c r="AE52" s="4">
        <f>(Y52*3)+(Z52*5)+(AA52*5)+(AB52*20)</f>
        <v>0</v>
      </c>
      <c r="AF52" s="16">
        <f>AC52+AD52+AE52</f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>AG52+AH52+AI52+AJ52</f>
        <v>0</v>
      </c>
      <c r="AQ52" s="15">
        <f>AK52/2</f>
        <v>0</v>
      </c>
      <c r="AR52" s="4">
        <f>(AL52*3)+(AM52*5)+(AN52*5)+(AO52*20)</f>
        <v>0</v>
      </c>
      <c r="AS52" s="16">
        <f>AP52+AQ52+AR52</f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>AT52+AU52+AV52</f>
        <v>0</v>
      </c>
      <c r="BC52" s="15">
        <f>AW52/2</f>
        <v>0</v>
      </c>
      <c r="BD52" s="4">
        <f>(AX52*3)+(AY52*5)+(AZ52*5)+(BA52*20)</f>
        <v>0</v>
      </c>
      <c r="BE52" s="16">
        <f>BB52+BC52+BD52</f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>BF52+BG52+BH52</f>
        <v>0</v>
      </c>
      <c r="BO52" s="15">
        <f>BI52/2</f>
        <v>0</v>
      </c>
      <c r="BP52" s="4">
        <f>(BJ52*3)+(BK52*5)+(BL52*5)+(BM52*20)</f>
        <v>0</v>
      </c>
      <c r="BQ52" s="16">
        <f>BN52+BO52+BP52</f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>BR52+BS52+BT52</f>
        <v>0</v>
      </c>
      <c r="CA52" s="15">
        <f>BU52/2</f>
        <v>0</v>
      </c>
      <c r="CB52" s="4">
        <f>(BV52*3)+(BW52*5)+(BX52*5)+(BY52*20)</f>
        <v>0</v>
      </c>
      <c r="CC52" s="16">
        <f>BZ52+CA52+CB52</f>
        <v>0</v>
      </c>
      <c r="CD52" s="52"/>
      <c r="CE52" s="53"/>
      <c r="CF52" s="54"/>
      <c r="CG52" s="54"/>
      <c r="CH52" s="54"/>
      <c r="CI52" s="54"/>
      <c r="CJ52" s="54"/>
      <c r="CK52" s="5">
        <f>CD52+CE52</f>
        <v>0</v>
      </c>
      <c r="CL52" s="15">
        <f>CF52/2</f>
        <v>0</v>
      </c>
      <c r="CM52" s="4">
        <f>(CG52*3)+(CH52*5)+(CI52*5)+(CJ52*20)</f>
        <v>0</v>
      </c>
      <c r="CN52" s="16">
        <f>CK52+CL52+CM52</f>
        <v>0</v>
      </c>
      <c r="CO52" s="52"/>
      <c r="CP52" s="53"/>
      <c r="CQ52" s="54"/>
      <c r="CR52" s="54"/>
      <c r="CS52" s="54"/>
      <c r="CT52" s="54"/>
      <c r="CU52" s="54"/>
      <c r="CV52" s="5">
        <f>CO52+CP52</f>
        <v>0</v>
      </c>
      <c r="CW52" s="15">
        <f>CQ52/2</f>
        <v>0</v>
      </c>
      <c r="CX52" s="4">
        <f>(CR52*3)+(CS52*5)+(CT52*5)+(CU52*20)</f>
        <v>0</v>
      </c>
      <c r="CY52" s="16">
        <f>CV52+CW52+CX52</f>
        <v>0</v>
      </c>
      <c r="CZ52" s="52"/>
      <c r="DA52" s="53"/>
      <c r="DB52" s="54"/>
      <c r="DC52" s="54"/>
      <c r="DD52" s="54"/>
      <c r="DE52" s="54"/>
      <c r="DF52" s="54"/>
      <c r="DG52" s="5">
        <f>CZ52+DA52</f>
        <v>0</v>
      </c>
      <c r="DH52" s="15">
        <f>DB52/2</f>
        <v>0</v>
      </c>
      <c r="DI52" s="4">
        <f>(DC52*3)+(DD52*5)+(DE52*5)+(DF52*20)</f>
        <v>0</v>
      </c>
      <c r="DJ52" s="16">
        <f>DG52+DH52+DI52</f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password="DD11" sheet="1" objects="1" scenarios="1" sort="0" autoFilter="0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5.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hackels</cp:lastModifiedBy>
  <cp:lastPrinted>2001-08-25T23:51:52Z</cp:lastPrinted>
  <dcterms:created xsi:type="dcterms:W3CDTF">2001-08-02T04:21:03Z</dcterms:created>
  <dcterms:modified xsi:type="dcterms:W3CDTF">2011-06-21T04:38:12Z</dcterms:modified>
  <cp:category/>
  <cp:version/>
  <cp:contentType/>
  <cp:contentStatus/>
  <cp:revision>1</cp:revision>
</cp:coreProperties>
</file>