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'Scoresheet'!$A$1:$BQ$6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<sst xmlns="http://schemas.openxmlformats.org/spreadsheetml/2006/main" count="181" uniqueCount="89">
  <si>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</si>
  <si>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</si>
  <si>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</si>
  <si>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</si>
  <si>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</si>
  <si>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</si>
  <si>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</si>
  <si>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</si>
  <si>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</si>
  <si>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</si>
  <si>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</si>
  <si>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</si>
  <si>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</si>
  <si>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</si>
  <si>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</si>
  <si>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</si>
  <si>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</si>
  <si>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</si>
  <si>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</si>
  <si>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</si>
  <si>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</si>
  <si>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</si>
  <si>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</si>
  <si>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</si>
  <si>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</si>
  <si>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</si>
  <si>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</si>
  <si>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</si>
  <si>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</si>
  <si>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</si>
  <si>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</si>
  <si>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</si>
  <si>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</si>
  <si>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</si>
  <si>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</si>
  <si>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</si>
  <si>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</si>
  <si>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</si>
  <si>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</si>
  <si>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</si>
  <si>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</si>
  <si>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</si>
  <si>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</si>
  <si>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</si>
  <si>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</si>
  <si>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</si>
  <si>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</si>
  <si>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</si>
  <si>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</si>
  <si>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</si>
  <si>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</si>
  <si>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</si>
  <si>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</si>
  <si>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</si>
  <si>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</si>
  <si>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</si>
  <si>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</si>
  <si>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</si>
  <si>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</si>
  <si>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</si>
  <si>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</si>
  <si>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</si>
  <si>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</si>
  <si>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</si>
  <si>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</si>
  <si>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</si>
  <si>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</si>
  <si>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</si>
  <si>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</si>
  <si>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</si>
  <si>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</si>
  <si>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</si>
  <si>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</si>
  <si>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</si>
  <si>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</si>
  <si>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</si>
  <si>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</si>
  <si>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</si>
  <si>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</si>
  <si>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</si>
  <si>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</si>
  <si>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</si>
  <si>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</si>
  <si>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</si>
  <si>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</si>
  <si>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Jason F.</t>
  </si>
  <si>
    <t>Chris V.</t>
  </si>
  <si>
    <t>Al S.</t>
  </si>
  <si>
    <t>Bob 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</si>
</sst>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M10" sqref="M10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0" t="s">
        <v>21</v>
      </c>
      <c r="B1" s="61"/>
      <c r="C1" s="61"/>
      <c r="D1" s="61"/>
      <c r="E1" s="61"/>
      <c r="F1" s="61"/>
      <c r="G1" s="61"/>
      <c r="H1" s="23" t="s">
        <v>4</v>
      </c>
      <c r="I1" s="24" t="s">
        <v>5</v>
      </c>
      <c r="J1" s="67" t="s">
        <v>49</v>
      </c>
      <c r="K1" s="68"/>
      <c r="L1" s="62" t="s">
        <v>30</v>
      </c>
      <c r="M1" s="65"/>
      <c r="N1" s="65"/>
      <c r="O1" s="65"/>
      <c r="P1" s="66"/>
      <c r="Q1" s="60" t="s">
        <v>20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 t="s">
        <v>23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 t="s">
        <v>24</v>
      </c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2" t="s">
        <v>25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4"/>
      <c r="BR1" s="62" t="s">
        <v>26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4"/>
      <c r="CD1" s="62" t="s">
        <v>27</v>
      </c>
      <c r="CE1" s="63"/>
      <c r="CF1" s="63"/>
      <c r="CG1" s="63"/>
      <c r="CH1" s="63"/>
      <c r="CI1" s="63"/>
      <c r="CJ1" s="63"/>
      <c r="CK1" s="63"/>
      <c r="CL1" s="63"/>
      <c r="CM1" s="63"/>
      <c r="CN1" s="64"/>
      <c r="CO1" s="62" t="s">
        <v>28</v>
      </c>
      <c r="CP1" s="63"/>
      <c r="CQ1" s="63"/>
      <c r="CR1" s="63"/>
      <c r="CS1" s="63"/>
      <c r="CT1" s="63"/>
      <c r="CU1" s="63"/>
      <c r="CV1" s="63"/>
      <c r="CW1" s="63"/>
      <c r="CX1" s="63"/>
      <c r="CY1" s="64"/>
      <c r="CZ1" s="62" t="s">
        <v>29</v>
      </c>
      <c r="DA1" s="63"/>
      <c r="DB1" s="63"/>
      <c r="DC1" s="63"/>
      <c r="DD1" s="63"/>
      <c r="DE1" s="63"/>
      <c r="DF1" s="63"/>
      <c r="DG1" s="63"/>
      <c r="DH1" s="63"/>
      <c r="DI1" s="63"/>
      <c r="DJ1" s="64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86</v>
      </c>
      <c r="C3" s="39"/>
      <c r="D3" s="39"/>
      <c r="E3" s="39"/>
      <c r="F3" s="59" t="s">
        <v>32</v>
      </c>
      <c r="G3" s="39"/>
      <c r="H3" s="40">
        <f>IF(AND(OR($H$2="Y",$I$2="Y"),J3&lt;5,K3&lt;5),IF(AND(J3=#REF!,K3=#REF!),#REF!+1,1),"")</f>
      </c>
      <c r="I3" s="41" t="e">
        <f>IF(AND($I$2="Y",K3&gt;0,OR(AND(H3=1,#REF!=10),AND(H3=2,#REF!=20),AND(H3=3,#REF!=30),AND(H3=4,#REF!=40),AND(H3=5,#REF!=50),AND(H3=6,#REF!=60),AND(H3=7,#REF!=70),AND(H3=8,H10=80),AND(H3=9,H19=90),AND(H3=10,H28=100))),VLOOKUP(K3-1,SortLookup!$A$13:$B$16,2,FALSE),"")</f>
        <v>#REF!</v>
      </c>
      <c r="J3" s="42">
        <f>IF(ISNA(VLOOKUP(F3,SortLookup!$A$1:$B$5,2,FALSE))," ",VLOOKUP(F3,SortLookup!$A$1:$B$5,2,FALSE))</f>
        <v>1</v>
      </c>
      <c r="K3" s="43" t="str">
        <f>IF(ISNA(VLOOKUP(G3,SortLookup!$A$7:$B$11,2,FALSE))," ",VLOOKUP(G3,SortLookup!$A$7:$B$11,2,FALSE))</f>
        <v> </v>
      </c>
      <c r="L3" s="44">
        <f>M3+N3+O3</f>
        <v>147.83</v>
      </c>
      <c r="M3" s="45">
        <f>AC3+AP3+BB3+BN3+BZ3+CK3+CV3+DG3</f>
        <v>91.83</v>
      </c>
      <c r="N3" s="46">
        <f>AE3+AR3+BD3+BP3+CB3+CM3+CX3+DI3</f>
        <v>37</v>
      </c>
      <c r="O3" s="47">
        <f>P3/2</f>
        <v>19</v>
      </c>
      <c r="P3" s="48">
        <f>X3+AK3+AW3+BI3+BU3+CF3+CQ3+DB3</f>
        <v>38</v>
      </c>
      <c r="Q3" s="49">
        <v>10.31</v>
      </c>
      <c r="R3" s="50"/>
      <c r="S3" s="50"/>
      <c r="T3" s="50"/>
      <c r="U3" s="50"/>
      <c r="V3" s="50"/>
      <c r="W3" s="50"/>
      <c r="X3" s="51">
        <v>7</v>
      </c>
      <c r="Y3" s="51">
        <v>1</v>
      </c>
      <c r="Z3" s="51"/>
      <c r="AA3" s="51"/>
      <c r="AB3" s="52"/>
      <c r="AC3" s="53">
        <f>Q3+R3+S3+T3+U3+V3+W3</f>
        <v>10.31</v>
      </c>
      <c r="AD3" s="54">
        <f>X3/2</f>
        <v>3.5</v>
      </c>
      <c r="AE3" s="55">
        <f>(Y3*3)+(Z3*5)+(AA3*5)+(AB3*20)</f>
        <v>3</v>
      </c>
      <c r="AF3" s="56">
        <f>AC3+AD3+AE3</f>
        <v>16.81</v>
      </c>
      <c r="AG3" s="49">
        <v>12.85</v>
      </c>
      <c r="AH3" s="50"/>
      <c r="AI3" s="50"/>
      <c r="AJ3" s="50"/>
      <c r="AK3" s="57">
        <v>6</v>
      </c>
      <c r="AL3" s="51"/>
      <c r="AM3" s="51"/>
      <c r="AN3" s="51"/>
      <c r="AO3" s="51"/>
      <c r="AP3" s="53">
        <f>AG3+AH3+AI3+AJ3</f>
        <v>12.85</v>
      </c>
      <c r="AQ3" s="54">
        <f>AK3/2</f>
        <v>3</v>
      </c>
      <c r="AR3" s="55">
        <f>(AL3*3)+(AM3*5)+(AN3*5)+(AO3*20)</f>
        <v>0</v>
      </c>
      <c r="AS3" s="56">
        <f>AP3+AQ3+AR3</f>
        <v>15.85</v>
      </c>
      <c r="AT3" s="49">
        <v>37.31</v>
      </c>
      <c r="AU3" s="50"/>
      <c r="AV3" s="50"/>
      <c r="AW3" s="51">
        <v>10</v>
      </c>
      <c r="AX3" s="51">
        <v>3</v>
      </c>
      <c r="AY3" s="51"/>
      <c r="AZ3" s="51">
        <v>3</v>
      </c>
      <c r="BA3" s="51"/>
      <c r="BB3" s="53">
        <f>AT3+AU3+AV3</f>
        <v>37.31</v>
      </c>
      <c r="BC3" s="54">
        <f>AW3/2</f>
        <v>5</v>
      </c>
      <c r="BD3" s="55">
        <f>(AX3*3)+(AY3*5)+(AZ3*5)+(BA3*20)</f>
        <v>24</v>
      </c>
      <c r="BE3" s="56">
        <f>BB3+BC3+BD3</f>
        <v>66.31</v>
      </c>
      <c r="BF3" s="49">
        <v>31.36</v>
      </c>
      <c r="BG3" s="50"/>
      <c r="BH3" s="50"/>
      <c r="BI3" s="51">
        <v>15</v>
      </c>
      <c r="BJ3" s="51"/>
      <c r="BK3" s="51"/>
      <c r="BL3" s="51">
        <v>2</v>
      </c>
      <c r="BM3" s="57"/>
      <c r="BN3" s="53">
        <f>BF3+BG3+BH3</f>
        <v>31.36</v>
      </c>
      <c r="BO3" s="54">
        <f>BI3/2</f>
        <v>7.5</v>
      </c>
      <c r="BP3" s="55">
        <f>(BJ3*3)+(BK3*5)+(BL3*5)+(BM3*20)</f>
        <v>10</v>
      </c>
      <c r="BQ3" s="56">
        <f>BN3+BO3+BP3</f>
        <v>48.86</v>
      </c>
      <c r="BR3" s="49"/>
      <c r="BS3" s="50"/>
      <c r="BT3" s="50"/>
      <c r="BU3" s="51"/>
      <c r="BV3" s="51"/>
      <c r="BW3" s="51"/>
      <c r="BX3" s="51"/>
      <c r="BY3" s="57"/>
      <c r="BZ3" s="53">
        <f>BR3+BS3+BT3</f>
        <v>0</v>
      </c>
      <c r="CA3" s="54">
        <f>BU3/2</f>
        <v>0</v>
      </c>
      <c r="CB3" s="55">
        <f>(BV3*3)+(BW3*5)+(BX3*5)+(BY3*20)</f>
        <v>0</v>
      </c>
      <c r="CC3" s="56">
        <f>BZ3+CA3+CB3</f>
        <v>0</v>
      </c>
      <c r="CD3" s="49"/>
      <c r="CE3" s="50"/>
      <c r="CF3" s="57"/>
      <c r="CG3" s="57"/>
      <c r="CH3" s="57"/>
      <c r="CI3" s="57"/>
      <c r="CJ3" s="57"/>
      <c r="CK3" s="53">
        <f>CD3+CE3</f>
        <v>0</v>
      </c>
      <c r="CL3" s="54">
        <f>CF3/2</f>
        <v>0</v>
      </c>
      <c r="CM3" s="55">
        <f>(CG3*3)+(CH3*5)+(CI3*5)+(CJ3*20)</f>
        <v>0</v>
      </c>
      <c r="CN3" s="56">
        <f>CK3+CL3+CM3</f>
        <v>0</v>
      </c>
      <c r="CO3" s="49"/>
      <c r="CP3" s="50"/>
      <c r="CQ3" s="57"/>
      <c r="CR3" s="57"/>
      <c r="CS3" s="57"/>
      <c r="CT3" s="57"/>
      <c r="CU3" s="57"/>
      <c r="CV3" s="53">
        <f>CO3+CP3</f>
        <v>0</v>
      </c>
      <c r="CW3" s="54">
        <f>CQ3/2</f>
        <v>0</v>
      </c>
      <c r="CX3" s="55">
        <f>(CR3*3)+(CS3*5)+(CT3*5)+(CU3*20)</f>
        <v>0</v>
      </c>
      <c r="CY3" s="56">
        <f>CV3+CW3+CX3</f>
        <v>0</v>
      </c>
      <c r="CZ3" s="49"/>
      <c r="DA3" s="50"/>
      <c r="DB3" s="57"/>
      <c r="DC3" s="57"/>
      <c r="DD3" s="57"/>
      <c r="DE3" s="57"/>
      <c r="DF3" s="57"/>
      <c r="DG3" s="53">
        <f>CZ3+DA3</f>
        <v>0</v>
      </c>
      <c r="DH3" s="54">
        <f>DB3/2</f>
        <v>0</v>
      </c>
      <c r="DI3" s="55">
        <f>(DC3*3)+(DD3*5)+(DE3*5)+(DF3*20)</f>
        <v>0</v>
      </c>
      <c r="DJ3" s="56">
        <f>DG3+DH3+DI3</f>
        <v>0</v>
      </c>
    </row>
    <row r="4" spans="1:114" s="35" customFormat="1" ht="12.75">
      <c r="A4" s="38">
        <v>2</v>
      </c>
      <c r="B4" s="58" t="s">
        <v>85</v>
      </c>
      <c r="C4" s="39"/>
      <c r="D4" s="39"/>
      <c r="E4" s="39"/>
      <c r="F4" s="39" t="s">
        <v>31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IF(AND($I$2="Y",K4&gt;0,OR(AND(H4=1,#REF!=10),AND(H4=2,#REF!=20),AND(H4=3,#REF!=30),AND(H4=4,#REF!=40),AND(H4=5,#REF!=50),AND(H4=6,#REF!=60),AND(H4=7,#REF!=70),AND(H4=8,H12=80),AND(H4=9,H21=90),AND(H4=10,H30=100))),VLOOKUP(K4-1,SortLookup!$A$13:$B$16,2,FALSE),"")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>M4+N4+O4</f>
        <v>166.26</v>
      </c>
      <c r="M4" s="45">
        <f>AC4+AP4+BB4+BN4+BZ4+CK4+CV4+DG4</f>
        <v>86.76</v>
      </c>
      <c r="N4" s="46">
        <f>AE4+AR4+BD4+BP4+CB4+CM4+CX4+DI4</f>
        <v>43</v>
      </c>
      <c r="O4" s="47">
        <f>P4/2</f>
        <v>36.5</v>
      </c>
      <c r="P4" s="48">
        <f>X4+AK4+AW4+BI4+BU4+CF4+CQ4+DB4</f>
        <v>73</v>
      </c>
      <c r="Q4" s="49">
        <v>9.56</v>
      </c>
      <c r="R4" s="50"/>
      <c r="S4" s="50"/>
      <c r="T4" s="50"/>
      <c r="U4" s="50"/>
      <c r="V4" s="50"/>
      <c r="W4" s="50"/>
      <c r="X4" s="51">
        <v>12</v>
      </c>
      <c r="Y4" s="51"/>
      <c r="Z4" s="51"/>
      <c r="AA4" s="51">
        <v>1</v>
      </c>
      <c r="AB4" s="52"/>
      <c r="AC4" s="53">
        <f>Q4+R4+S4+T4+U4+V4+W4</f>
        <v>9.56</v>
      </c>
      <c r="AD4" s="54">
        <f>X4/2</f>
        <v>6</v>
      </c>
      <c r="AE4" s="55">
        <f>(Y4*3)+(Z4*5)+(AA4*5)+(AB4*20)</f>
        <v>5</v>
      </c>
      <c r="AF4" s="56">
        <f>AC4+AD4+AE4</f>
        <v>20.56</v>
      </c>
      <c r="AG4" s="49">
        <v>13.48</v>
      </c>
      <c r="AH4" s="50"/>
      <c r="AI4" s="50"/>
      <c r="AJ4" s="50"/>
      <c r="AK4" s="57">
        <v>14</v>
      </c>
      <c r="AL4" s="51"/>
      <c r="AM4" s="51">
        <v>1</v>
      </c>
      <c r="AN4" s="51"/>
      <c r="AO4" s="51"/>
      <c r="AP4" s="53">
        <f>AG4+AH4+AI4+AJ4</f>
        <v>13.48</v>
      </c>
      <c r="AQ4" s="54">
        <f>AK4/2</f>
        <v>7</v>
      </c>
      <c r="AR4" s="55">
        <f>(AL4*3)+(AM4*5)+(AN4*5)+(AO4*20)</f>
        <v>5</v>
      </c>
      <c r="AS4" s="56">
        <f>AP4+AQ4+AR4</f>
        <v>25.48</v>
      </c>
      <c r="AT4" s="49">
        <v>35.56</v>
      </c>
      <c r="AU4" s="50"/>
      <c r="AV4" s="50"/>
      <c r="AW4" s="51">
        <v>27</v>
      </c>
      <c r="AX4" s="51">
        <v>1</v>
      </c>
      <c r="AY4" s="51"/>
      <c r="AZ4" s="51">
        <v>2</v>
      </c>
      <c r="BA4" s="51"/>
      <c r="BB4" s="53">
        <f>AT4+AU4+AV4</f>
        <v>35.56</v>
      </c>
      <c r="BC4" s="54">
        <f>AW4/2</f>
        <v>13.5</v>
      </c>
      <c r="BD4" s="55">
        <f>(AX4*3)+(AY4*5)+(AZ4*5)+(BA4*20)</f>
        <v>13</v>
      </c>
      <c r="BE4" s="56">
        <f>BB4+BC4+BD4</f>
        <v>62.06</v>
      </c>
      <c r="BF4" s="49">
        <v>28.16</v>
      </c>
      <c r="BG4" s="50"/>
      <c r="BH4" s="50"/>
      <c r="BI4" s="51">
        <v>20</v>
      </c>
      <c r="BJ4" s="51"/>
      <c r="BK4" s="51"/>
      <c r="BL4" s="51">
        <v>4</v>
      </c>
      <c r="BM4" s="57"/>
      <c r="BN4" s="53">
        <f>BF4+BG4+BH4</f>
        <v>28.16</v>
      </c>
      <c r="BO4" s="54">
        <f>BI4/2</f>
        <v>10</v>
      </c>
      <c r="BP4" s="55">
        <f>(BJ4*3)+(BK4*5)+(BL4*5)+(BM4*20)</f>
        <v>20</v>
      </c>
      <c r="BQ4" s="56">
        <f>BN4+BO4+BP4</f>
        <v>58.16</v>
      </c>
      <c r="BR4" s="49"/>
      <c r="BS4" s="50"/>
      <c r="BT4" s="50"/>
      <c r="BU4" s="51"/>
      <c r="BV4" s="51"/>
      <c r="BW4" s="51"/>
      <c r="BX4" s="51"/>
      <c r="BY4" s="57"/>
      <c r="BZ4" s="53">
        <f>BR4+BS4+BT4</f>
        <v>0</v>
      </c>
      <c r="CA4" s="54">
        <f>BU4/2</f>
        <v>0</v>
      </c>
      <c r="CB4" s="55">
        <f>(BV4*3)+(BW4*5)+(BX4*5)+(BY4*20)</f>
        <v>0</v>
      </c>
      <c r="CC4" s="56">
        <f>BZ4+CA4+CB4</f>
        <v>0</v>
      </c>
      <c r="CD4" s="49"/>
      <c r="CE4" s="50"/>
      <c r="CF4" s="57"/>
      <c r="CG4" s="57"/>
      <c r="CH4" s="57"/>
      <c r="CI4" s="57"/>
      <c r="CJ4" s="57"/>
      <c r="CK4" s="53">
        <f>CD4+CE4</f>
        <v>0</v>
      </c>
      <c r="CL4" s="54">
        <f>CF4/2</f>
        <v>0</v>
      </c>
      <c r="CM4" s="55">
        <f>(CG4*3)+(CH4*5)+(CI4*5)+(CJ4*20)</f>
        <v>0</v>
      </c>
      <c r="CN4" s="56">
        <f>CK4+CL4+CM4</f>
        <v>0</v>
      </c>
      <c r="CO4" s="49"/>
      <c r="CP4" s="50"/>
      <c r="CQ4" s="57"/>
      <c r="CR4" s="57"/>
      <c r="CS4" s="57"/>
      <c r="CT4" s="57"/>
      <c r="CU4" s="57"/>
      <c r="CV4" s="53">
        <f>CO4+CP4</f>
        <v>0</v>
      </c>
      <c r="CW4" s="54">
        <f>CQ4/2</f>
        <v>0</v>
      </c>
      <c r="CX4" s="55">
        <f>(CR4*3)+(CS4*5)+(CT4*5)+(CU4*20)</f>
        <v>0</v>
      </c>
      <c r="CY4" s="56">
        <f>CV4+CW4+CX4</f>
        <v>0</v>
      </c>
      <c r="CZ4" s="49"/>
      <c r="DA4" s="50"/>
      <c r="DB4" s="57"/>
      <c r="DC4" s="57"/>
      <c r="DD4" s="57"/>
      <c r="DE4" s="57"/>
      <c r="DF4" s="57"/>
      <c r="DG4" s="53">
        <f>CZ4+DA4</f>
        <v>0</v>
      </c>
      <c r="DH4" s="54">
        <f>DB4/2</f>
        <v>0</v>
      </c>
      <c r="DI4" s="55">
        <f>(DC4*3)+(DD4*5)+(DE4*5)+(DF4*20)</f>
        <v>0</v>
      </c>
      <c r="DJ4" s="56">
        <f>DG4+DH4+DI4</f>
        <v>0</v>
      </c>
    </row>
    <row r="5" spans="1:114" s="35" customFormat="1" ht="12.75">
      <c r="A5" s="38">
        <v>3</v>
      </c>
      <c r="B5" s="58" t="s">
        <v>87</v>
      </c>
      <c r="C5" s="39"/>
      <c r="D5" s="39"/>
      <c r="E5" s="39"/>
      <c r="F5" s="39" t="s">
        <v>31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IF(AND($I$2="Y",K5&gt;0,OR(AND(H5=1,#REF!=10),AND(H5=2,#REF!=20),AND(H5=3,#REF!=30),AND(H5=4,#REF!=40),AND(H5=5,#REF!=50),AND(H5=6,#REF!=60),AND(H5=7,#REF!=70),AND(H5=8,H13=80),AND(H5=9,H22=90),AND(H5=10,H31=100))),VLOOKUP(K5-1,SortLookup!$A$13:$B$16,2,FALSE),"")</f>
        <v>#REF!</v>
      </c>
      <c r="J5" s="42">
        <f>IF(ISNA(VLOOKUP(F5,SortLookup!$A$1:$B$5,2,FALSE))," ",VLOOKUP(F5,SortLookup!$A$1:$B$5,2,FALSE))</f>
        <v>0</v>
      </c>
      <c r="K5" s="43" t="str">
        <f>IF(ISNA(VLOOKUP(G5,SortLookup!$A$7:$B$11,2,FALSE))," ",VLOOKUP(G5,SortLookup!$A$7:$B$11,2,FALSE))</f>
        <v> </v>
      </c>
      <c r="L5" s="44">
        <f>M5+N5+O5</f>
        <v>186.12</v>
      </c>
      <c r="M5" s="45">
        <f>AC5+AP5+BB5+BN5+BZ5+CK5+CV5+DG5</f>
        <v>95.12</v>
      </c>
      <c r="N5" s="46">
        <f>AE5+AR5+BD5+BP5+CB5+CM5+CX5+DI5</f>
        <v>55</v>
      </c>
      <c r="O5" s="47">
        <f>P5/2</f>
        <v>36</v>
      </c>
      <c r="P5" s="48">
        <f>X5+AK5+AW5+BI5+BU5+CF5+CQ5+DB5</f>
        <v>72</v>
      </c>
      <c r="Q5" s="49">
        <v>12.67</v>
      </c>
      <c r="R5" s="50"/>
      <c r="S5" s="50"/>
      <c r="T5" s="50"/>
      <c r="U5" s="50"/>
      <c r="V5" s="50"/>
      <c r="W5" s="50"/>
      <c r="X5" s="51">
        <v>6</v>
      </c>
      <c r="Y5" s="51"/>
      <c r="Z5" s="51"/>
      <c r="AA5" s="51"/>
      <c r="AB5" s="52"/>
      <c r="AC5" s="53">
        <f>Q5+R5+S5+T5+U5+V5+W5</f>
        <v>12.67</v>
      </c>
      <c r="AD5" s="54">
        <f>X5/2</f>
        <v>3</v>
      </c>
      <c r="AE5" s="55">
        <f>(Y5*3)+(Z5*5)+(AA5*5)+(AB5*20)</f>
        <v>0</v>
      </c>
      <c r="AF5" s="56">
        <f>AC5+AD5+AE5</f>
        <v>15.67</v>
      </c>
      <c r="AG5" s="49">
        <v>20.73</v>
      </c>
      <c r="AH5" s="50"/>
      <c r="AI5" s="50"/>
      <c r="AJ5" s="50"/>
      <c r="AK5" s="57">
        <v>6</v>
      </c>
      <c r="AL5" s="51"/>
      <c r="AM5" s="51"/>
      <c r="AN5" s="51"/>
      <c r="AO5" s="51"/>
      <c r="AP5" s="53">
        <f>AG5+AH5+AI5+AJ5</f>
        <v>20.73</v>
      </c>
      <c r="AQ5" s="54">
        <f>AK5/2</f>
        <v>3</v>
      </c>
      <c r="AR5" s="55">
        <f>(AL5*3)+(AM5*5)+(AN5*5)+(AO5*20)</f>
        <v>0</v>
      </c>
      <c r="AS5" s="56">
        <f>AP5+AQ5+AR5</f>
        <v>23.73</v>
      </c>
      <c r="AT5" s="49">
        <v>33.78</v>
      </c>
      <c r="AU5" s="50"/>
      <c r="AV5" s="50"/>
      <c r="AW5" s="51">
        <v>48</v>
      </c>
      <c r="AX5" s="51"/>
      <c r="AY5" s="51">
        <v>2</v>
      </c>
      <c r="AZ5" s="51">
        <v>7</v>
      </c>
      <c r="BA5" s="51"/>
      <c r="BB5" s="53">
        <f>AT5+AU5+AV5</f>
        <v>33.78</v>
      </c>
      <c r="BC5" s="54">
        <f>AW5/2</f>
        <v>24</v>
      </c>
      <c r="BD5" s="55">
        <f>(AX5*3)+(AY5*5)+(AZ5*5)+(BA5*20)</f>
        <v>45</v>
      </c>
      <c r="BE5" s="56">
        <f>BB5+BC5+BD5</f>
        <v>102.78</v>
      </c>
      <c r="BF5" s="49">
        <v>27.94</v>
      </c>
      <c r="BG5" s="50"/>
      <c r="BH5" s="50"/>
      <c r="BI5" s="51">
        <v>12</v>
      </c>
      <c r="BJ5" s="51"/>
      <c r="BK5" s="51"/>
      <c r="BL5" s="51">
        <v>2</v>
      </c>
      <c r="BM5" s="57"/>
      <c r="BN5" s="53">
        <f>BF5+BG5+BH5</f>
        <v>27.94</v>
      </c>
      <c r="BO5" s="54">
        <f>BI5/2</f>
        <v>6</v>
      </c>
      <c r="BP5" s="55">
        <f>(BJ5*3)+(BK5*5)+(BL5*5)+(BM5*20)</f>
        <v>10</v>
      </c>
      <c r="BQ5" s="56">
        <f>BN5+BO5+BP5</f>
        <v>43.94</v>
      </c>
      <c r="BR5" s="49"/>
      <c r="BS5" s="50"/>
      <c r="BT5" s="50"/>
      <c r="BU5" s="51"/>
      <c r="BV5" s="51"/>
      <c r="BW5" s="51"/>
      <c r="BX5" s="51"/>
      <c r="BY5" s="57"/>
      <c r="BZ5" s="53">
        <f>BR5+BS5+BT5</f>
        <v>0</v>
      </c>
      <c r="CA5" s="54">
        <f>BU5/2</f>
        <v>0</v>
      </c>
      <c r="CB5" s="55">
        <f>(BV5*3)+(BW5*5)+(BX5*5)+(BY5*20)</f>
        <v>0</v>
      </c>
      <c r="CC5" s="56">
        <f>BZ5+CA5+CB5</f>
        <v>0</v>
      </c>
      <c r="CD5" s="49"/>
      <c r="CE5" s="50"/>
      <c r="CF5" s="57"/>
      <c r="CG5" s="57"/>
      <c r="CH5" s="57"/>
      <c r="CI5" s="57"/>
      <c r="CJ5" s="57"/>
      <c r="CK5" s="53">
        <f>CD5+CE5</f>
        <v>0</v>
      </c>
      <c r="CL5" s="54">
        <f>CF5/2</f>
        <v>0</v>
      </c>
      <c r="CM5" s="55">
        <f>(CG5*3)+(CH5*5)+(CI5*5)+(CJ5*20)</f>
        <v>0</v>
      </c>
      <c r="CN5" s="56">
        <f>CK5+CL5+CM5</f>
        <v>0</v>
      </c>
      <c r="CO5" s="49"/>
      <c r="CP5" s="50"/>
      <c r="CQ5" s="57"/>
      <c r="CR5" s="57"/>
      <c r="CS5" s="57"/>
      <c r="CT5" s="57"/>
      <c r="CU5" s="57"/>
      <c r="CV5" s="53">
        <f>CO5+CP5</f>
        <v>0</v>
      </c>
      <c r="CW5" s="54">
        <f>CQ5/2</f>
        <v>0</v>
      </c>
      <c r="CX5" s="55">
        <f>(CR5*3)+(CS5*5)+(CT5*5)+(CU5*20)</f>
        <v>0</v>
      </c>
      <c r="CY5" s="56">
        <f>CV5+CW5+CX5</f>
        <v>0</v>
      </c>
      <c r="CZ5" s="49"/>
      <c r="DA5" s="50"/>
      <c r="DB5" s="57"/>
      <c r="DC5" s="57"/>
      <c r="DD5" s="57"/>
      <c r="DE5" s="57"/>
      <c r="DF5" s="57"/>
      <c r="DG5" s="53">
        <f>CZ5+DA5</f>
        <v>0</v>
      </c>
      <c r="DH5" s="54">
        <f>DB5/2</f>
        <v>0</v>
      </c>
      <c r="DI5" s="55">
        <f>(DC5*3)+(DD5*5)+(DE5*5)+(DF5*20)</f>
        <v>0</v>
      </c>
      <c r="DJ5" s="56">
        <f>DG5+DH5+DI5</f>
        <v>0</v>
      </c>
    </row>
    <row r="6" spans="1:114" s="35" customFormat="1" ht="12.75">
      <c r="A6" s="38">
        <v>4</v>
      </c>
      <c r="B6" s="58" t="s">
        <v>88</v>
      </c>
      <c r="C6" s="39"/>
      <c r="D6" s="39"/>
      <c r="E6" s="39"/>
      <c r="F6" s="39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IF(AND($I$2="Y",K6&gt;0,OR(AND(H6=1,#REF!=10),AND(H6=2,#REF!=20),AND(H6=3,#REF!=30),AND(H6=4,#REF!=40),AND(H6=5,#REF!=50),AND(H6=6,#REF!=60),AND(H6=7,#REF!=70),AND(H6=8,H14=80),AND(H6=9,H23=90),AND(H6=10,H32=100))),VLOOKUP(K6-1,SortLookup!$A$13:$B$16,2,FALSE),"")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193.95</v>
      </c>
      <c r="M6" s="45">
        <f>AC6+AP6+BB6+BN6+BZ6+CK6+CV6+DG6</f>
        <v>108.45</v>
      </c>
      <c r="N6" s="46">
        <f>AE6+AR6+BD6+BP6+CB6+CM6+CX6+DI6</f>
        <v>61</v>
      </c>
      <c r="O6" s="47">
        <f>P6/2</f>
        <v>24.5</v>
      </c>
      <c r="P6" s="48">
        <f>X6+AK6+AW6+BI6+BU6+CF6+CQ6+DB6</f>
        <v>49</v>
      </c>
      <c r="Q6" s="49">
        <v>16.27</v>
      </c>
      <c r="R6" s="50"/>
      <c r="S6" s="50"/>
      <c r="T6" s="50"/>
      <c r="U6" s="50"/>
      <c r="V6" s="50"/>
      <c r="W6" s="50"/>
      <c r="X6" s="51">
        <v>9</v>
      </c>
      <c r="Y6" s="51"/>
      <c r="Z6" s="51"/>
      <c r="AA6" s="51">
        <v>2</v>
      </c>
      <c r="AB6" s="52"/>
      <c r="AC6" s="53">
        <f>Q6+R6+S6+T6+U6+V6+W6</f>
        <v>16.27</v>
      </c>
      <c r="AD6" s="54">
        <f>X6/2</f>
        <v>4.5</v>
      </c>
      <c r="AE6" s="55">
        <f>(Y6*3)+(Z6*5)+(AA6*5)+(AB6*20)</f>
        <v>10</v>
      </c>
      <c r="AF6" s="56">
        <f>AC6+AD6+AE6</f>
        <v>30.77</v>
      </c>
      <c r="AG6" s="49">
        <v>17.92</v>
      </c>
      <c r="AH6" s="50"/>
      <c r="AI6" s="50"/>
      <c r="AJ6" s="50"/>
      <c r="AK6" s="57">
        <v>13</v>
      </c>
      <c r="AL6" s="51"/>
      <c r="AM6" s="51"/>
      <c r="AN6" s="51"/>
      <c r="AO6" s="51"/>
      <c r="AP6" s="53">
        <f>AG6+AH6+AI6+AJ6</f>
        <v>17.92</v>
      </c>
      <c r="AQ6" s="54">
        <f>AK6/2</f>
        <v>6.5</v>
      </c>
      <c r="AR6" s="55">
        <f>(AL6*3)+(AM6*5)+(AN6*5)+(AO6*20)</f>
        <v>0</v>
      </c>
      <c r="AS6" s="56">
        <f>AP6+AQ6+AR6</f>
        <v>24.42</v>
      </c>
      <c r="AT6" s="49">
        <v>26.79</v>
      </c>
      <c r="AU6" s="50"/>
      <c r="AV6" s="50"/>
      <c r="AW6" s="51">
        <v>19</v>
      </c>
      <c r="AX6" s="51">
        <v>6</v>
      </c>
      <c r="AY6" s="51"/>
      <c r="AZ6" s="51">
        <v>2</v>
      </c>
      <c r="BA6" s="51"/>
      <c r="BB6" s="53">
        <f>AT6+AU6+AV6</f>
        <v>26.79</v>
      </c>
      <c r="BC6" s="54">
        <f>AW6/2</f>
        <v>9.5</v>
      </c>
      <c r="BD6" s="55">
        <f>(AX6*3)+(AY6*5)+(AZ6*5)+(BA6*20)</f>
        <v>28</v>
      </c>
      <c r="BE6" s="56">
        <f>BB6+BC6+BD6</f>
        <v>64.29</v>
      </c>
      <c r="BF6" s="49">
        <v>47.47</v>
      </c>
      <c r="BG6" s="50"/>
      <c r="BH6" s="50"/>
      <c r="BI6" s="51">
        <v>8</v>
      </c>
      <c r="BJ6" s="51">
        <v>1</v>
      </c>
      <c r="BK6" s="51"/>
      <c r="BL6" s="51">
        <v>4</v>
      </c>
      <c r="BM6" s="57"/>
      <c r="BN6" s="53">
        <f>BF6+BG6+BH6</f>
        <v>47.47</v>
      </c>
      <c r="BO6" s="54">
        <f>BI6/2</f>
        <v>4</v>
      </c>
      <c r="BP6" s="55">
        <f>(BJ6*3)+(BK6*5)+(BL6*5)+(BM6*20)</f>
        <v>23</v>
      </c>
      <c r="BQ6" s="56">
        <f>BN6+BO6+BP6</f>
        <v>74.47</v>
      </c>
      <c r="BR6" s="49"/>
      <c r="BS6" s="50"/>
      <c r="BT6" s="50"/>
      <c r="BU6" s="51"/>
      <c r="BV6" s="51"/>
      <c r="BW6" s="51"/>
      <c r="BX6" s="51"/>
      <c r="BY6" s="57"/>
      <c r="BZ6" s="53">
        <f>BR6+BS6+BT6</f>
        <v>0</v>
      </c>
      <c r="CA6" s="54">
        <f>BU6/2</f>
        <v>0</v>
      </c>
      <c r="CB6" s="55">
        <f>(BV6*3)+(BW6*5)+(BX6*5)+(BY6*20)</f>
        <v>0</v>
      </c>
      <c r="CC6" s="56">
        <f>BZ6+CA6+CB6</f>
        <v>0</v>
      </c>
      <c r="CD6" s="49"/>
      <c r="CE6" s="50"/>
      <c r="CF6" s="57"/>
      <c r="CG6" s="57"/>
      <c r="CH6" s="57"/>
      <c r="CI6" s="57"/>
      <c r="CJ6" s="57"/>
      <c r="CK6" s="53">
        <f>CD6+CE6</f>
        <v>0</v>
      </c>
      <c r="CL6" s="54">
        <f>CF6/2</f>
        <v>0</v>
      </c>
      <c r="CM6" s="55">
        <f>(CG6*3)+(CH6*5)+(CI6*5)+(CJ6*20)</f>
        <v>0</v>
      </c>
      <c r="CN6" s="56">
        <f>CK6+CL6+CM6</f>
        <v>0</v>
      </c>
      <c r="CO6" s="49"/>
      <c r="CP6" s="50"/>
      <c r="CQ6" s="57"/>
      <c r="CR6" s="57"/>
      <c r="CS6" s="57"/>
      <c r="CT6" s="57"/>
      <c r="CU6" s="57"/>
      <c r="CV6" s="53">
        <f>CO6+CP6</f>
        <v>0</v>
      </c>
      <c r="CW6" s="54">
        <f>CQ6/2</f>
        <v>0</v>
      </c>
      <c r="CX6" s="55">
        <f>(CR6*3)+(CS6*5)+(CT6*5)+(CU6*20)</f>
        <v>0</v>
      </c>
      <c r="CY6" s="56">
        <f>CV6+CW6+CX6</f>
        <v>0</v>
      </c>
      <c r="CZ6" s="49"/>
      <c r="DA6" s="50"/>
      <c r="DB6" s="57"/>
      <c r="DC6" s="57"/>
      <c r="DD6" s="57"/>
      <c r="DE6" s="57"/>
      <c r="DF6" s="57"/>
      <c r="DG6" s="53">
        <f>CZ6+DA6</f>
        <v>0</v>
      </c>
      <c r="DH6" s="54">
        <f>DB6/2</f>
        <v>0</v>
      </c>
      <c r="DI6" s="55">
        <f>(DC6*3)+(DD6*5)+(DE6*5)+(DF6*20)</f>
        <v>0</v>
      </c>
      <c r="DJ6" s="56">
        <f>DG6+DH6+DI6</f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6 B3:G6">
    <cfRule type="expression" priority="26" dxfId="0" stopIfTrue="1">
      <formula>$C3&gt;1</formula>
    </cfRule>
  </conditionalFormatting>
  <printOptions gridLines="1" horizontalCentered="1"/>
  <pageMargins left="0" right="0" top="0.3937007874015748" bottom="0.3937007874015748" header="0.31496062992125984" footer="0.31496062992125984"/>
  <pageSetup blackAndWhite="1" fitToHeight="0" fitToWidth="1" horizontalDpi="300" verticalDpi="300" orientation="landscape" pageOrder="overThenDown" scale="5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2019-07-10T04:31:08Z</cp:lastPrinted>
  <dcterms:created xsi:type="dcterms:W3CDTF">2001-08-02T04:21:03Z</dcterms:created>
  <dcterms:modified xsi:type="dcterms:W3CDTF">2019-07-10T04:31:27Z</dcterms:modified>
  <cp:category/>
  <cp:version/>
  <cp:contentType/>
  <cp:contentStatus/>
  <cp:revision>1</cp:revision>
</cp:coreProperties>
</file>