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saveExternalLinkValues="0" defaultThemeVersion="124226"/>
  <mc:AlternateContent xmlns:mc="http://schemas.openxmlformats.org/markup-compatibility/2006">
    <mc:Choice Requires="x15">
      <x15ac:absPath xmlns:x15ac="http://schemas.microsoft.com/office/spreadsheetml/2010/11/ac" url="C:\Users\aaronb\Downloads\"/>
    </mc:Choice>
  </mc:AlternateContent>
  <xr:revisionPtr revIDLastSave="0" documentId="13_ncr:1_{9F4935B9-81F5-4611-90FC-54A1FB8B1363}" xr6:coauthVersionLast="45" xr6:coauthVersionMax="45" xr10:uidLastSave="{00000000-0000-0000-0000-000000000000}"/>
  <bookViews>
    <workbookView xWindow="22932" yWindow="-108" windowWidth="23256" windowHeight="11784" tabRatio="245" xr2:uid="{00000000-000D-0000-FFFF-FFFF00000000}"/>
  </bookViews>
  <sheets>
    <sheet name="Scoresheet" sheetId="1" r:id="rId1"/>
    <sheet name="SortLookup" sheetId="4" r:id="rId2"/>
    <sheet name="Help" sheetId="5" r:id="rId3"/>
  </sheets>
  <definedNames>
    <definedName name="_xlnm.Print_Area" localSheetId="0">Scoresheet!$A$1:$CN$16</definedName>
    <definedName name="_xlnm.Print_Titles" localSheetId="0">Scoresheet!$A:$G,Scoresheet!$1:$2</definedName>
  </definedNames>
  <calcPr calcId="181029" fullPrecision="0"/>
  <customWorkbookViews>
    <customWorkbookView name=" James D. Morgan - Personal View" guid="{233156EF-6886-4018-8D35-72AEDB4F2C43}" mergeInterval="0" personalView="1" maximized="1" windowWidth="1221" windowHeight="736" tabRatio="202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C3" i="1" l="1"/>
  <c r="BI11" i="1" l="1"/>
  <c r="AR10" i="1"/>
  <c r="BP52" i="1" l="1"/>
  <c r="BO52" i="1"/>
  <c r="BN52" i="1"/>
  <c r="BP51" i="1"/>
  <c r="BO51" i="1"/>
  <c r="BN51" i="1"/>
  <c r="BQ51" i="1" s="1"/>
  <c r="BP50" i="1"/>
  <c r="BO50" i="1"/>
  <c r="BN50" i="1"/>
  <c r="BP49" i="1"/>
  <c r="BO49" i="1"/>
  <c r="BN49" i="1"/>
  <c r="BP48" i="1"/>
  <c r="BO48" i="1"/>
  <c r="BN48" i="1"/>
  <c r="BP47" i="1"/>
  <c r="BO47" i="1"/>
  <c r="BN47" i="1"/>
  <c r="BP46" i="1"/>
  <c r="BO46" i="1"/>
  <c r="BN46" i="1"/>
  <c r="BQ46" i="1" s="1"/>
  <c r="BP45" i="1"/>
  <c r="BO45" i="1"/>
  <c r="BN45" i="1"/>
  <c r="BP44" i="1"/>
  <c r="BO44" i="1"/>
  <c r="BN44" i="1"/>
  <c r="BP43" i="1"/>
  <c r="BO43" i="1"/>
  <c r="BN43" i="1"/>
  <c r="BQ43" i="1" s="1"/>
  <c r="BP42" i="1"/>
  <c r="BO42" i="1"/>
  <c r="BN42" i="1"/>
  <c r="BP41" i="1"/>
  <c r="BO41" i="1"/>
  <c r="BN41" i="1"/>
  <c r="BQ41" i="1" s="1"/>
  <c r="BP40" i="1"/>
  <c r="BO40" i="1"/>
  <c r="BN40" i="1"/>
  <c r="BQ40" i="1" s="1"/>
  <c r="BP39" i="1"/>
  <c r="BO39" i="1"/>
  <c r="BN39" i="1"/>
  <c r="BP38" i="1"/>
  <c r="BO38" i="1"/>
  <c r="BN38" i="1"/>
  <c r="BQ38" i="1" s="1"/>
  <c r="BP37" i="1"/>
  <c r="BO37" i="1"/>
  <c r="BN37" i="1"/>
  <c r="BP36" i="1"/>
  <c r="BO36" i="1"/>
  <c r="BN36" i="1"/>
  <c r="BP35" i="1"/>
  <c r="BO35" i="1"/>
  <c r="BN35" i="1"/>
  <c r="BP34" i="1"/>
  <c r="BO34" i="1"/>
  <c r="BN34" i="1"/>
  <c r="BP33" i="1"/>
  <c r="BO33" i="1"/>
  <c r="BN33" i="1"/>
  <c r="BP32" i="1"/>
  <c r="BO32" i="1"/>
  <c r="BN32" i="1"/>
  <c r="BQ32" i="1" s="1"/>
  <c r="BP31" i="1"/>
  <c r="BO31" i="1"/>
  <c r="BN31" i="1"/>
  <c r="BP29" i="1"/>
  <c r="BO29" i="1"/>
  <c r="BN29" i="1"/>
  <c r="BP30" i="1"/>
  <c r="BO30" i="1"/>
  <c r="BN30" i="1"/>
  <c r="BP16" i="1"/>
  <c r="BO16" i="1"/>
  <c r="BN16" i="1"/>
  <c r="BP27" i="1"/>
  <c r="BO27" i="1"/>
  <c r="BN27" i="1"/>
  <c r="BQ27" i="1" s="1"/>
  <c r="BP28" i="1"/>
  <c r="BO28" i="1"/>
  <c r="BN28" i="1"/>
  <c r="BP26" i="1"/>
  <c r="BO26" i="1"/>
  <c r="BN26" i="1"/>
  <c r="BP24" i="1"/>
  <c r="BO24" i="1"/>
  <c r="BN24" i="1"/>
  <c r="BP5" i="1"/>
  <c r="BQ5" i="1" s="1"/>
  <c r="BO5" i="1"/>
  <c r="BN5" i="1"/>
  <c r="BP17" i="1"/>
  <c r="BO17" i="1"/>
  <c r="BN17" i="1"/>
  <c r="BP23" i="1"/>
  <c r="BO23" i="1"/>
  <c r="BN23" i="1"/>
  <c r="BP25" i="1"/>
  <c r="BO25" i="1"/>
  <c r="BN25" i="1"/>
  <c r="BP21" i="1"/>
  <c r="BO21" i="1"/>
  <c r="BN21" i="1"/>
  <c r="BQ21" i="1" s="1"/>
  <c r="BP22" i="1"/>
  <c r="BO22" i="1"/>
  <c r="BN22" i="1"/>
  <c r="BP18" i="1"/>
  <c r="BO18" i="1"/>
  <c r="BN18" i="1"/>
  <c r="BP11" i="1"/>
  <c r="BO11" i="1"/>
  <c r="BN11" i="1"/>
  <c r="BP19" i="1"/>
  <c r="BO19" i="1"/>
  <c r="BN19" i="1"/>
  <c r="BP20" i="1"/>
  <c r="BO20" i="1"/>
  <c r="BN20" i="1"/>
  <c r="BP9" i="1"/>
  <c r="BO9" i="1"/>
  <c r="BN9" i="1"/>
  <c r="BP15" i="1"/>
  <c r="BO15" i="1"/>
  <c r="BN15" i="1"/>
  <c r="BP4" i="1"/>
  <c r="BO4" i="1"/>
  <c r="BN4" i="1"/>
  <c r="BP3" i="1"/>
  <c r="BO3" i="1"/>
  <c r="BQ3" i="1" s="1"/>
  <c r="BN3" i="1"/>
  <c r="BP14" i="1"/>
  <c r="BO14" i="1"/>
  <c r="BN14" i="1"/>
  <c r="BP7" i="1"/>
  <c r="BO7" i="1"/>
  <c r="BN7" i="1"/>
  <c r="BP12" i="1"/>
  <c r="BO12" i="1"/>
  <c r="BN12" i="1"/>
  <c r="BP13" i="1"/>
  <c r="BO13" i="1"/>
  <c r="BN13" i="1"/>
  <c r="BP8" i="1"/>
  <c r="BO8" i="1"/>
  <c r="BN8" i="1"/>
  <c r="BP10" i="1"/>
  <c r="BO10" i="1"/>
  <c r="BN10" i="1"/>
  <c r="BP6" i="1"/>
  <c r="BO6" i="1"/>
  <c r="BN6" i="1"/>
  <c r="BD52" i="1"/>
  <c r="BC52" i="1"/>
  <c r="BB52" i="1"/>
  <c r="BD51" i="1"/>
  <c r="BC51" i="1"/>
  <c r="BB51" i="1"/>
  <c r="BE51" i="1" s="1"/>
  <c r="BD50" i="1"/>
  <c r="BC50" i="1"/>
  <c r="BB50" i="1"/>
  <c r="BD49" i="1"/>
  <c r="BE49" i="1" s="1"/>
  <c r="BC49" i="1"/>
  <c r="BB49" i="1"/>
  <c r="BD48" i="1"/>
  <c r="BC48" i="1"/>
  <c r="BB48" i="1"/>
  <c r="BE48" i="1" s="1"/>
  <c r="BD47" i="1"/>
  <c r="BC47" i="1"/>
  <c r="BB47" i="1"/>
  <c r="BD46" i="1"/>
  <c r="BC46" i="1"/>
  <c r="BB46" i="1"/>
  <c r="BE46" i="1" s="1"/>
  <c r="BD45" i="1"/>
  <c r="BC45" i="1"/>
  <c r="BB45" i="1"/>
  <c r="BE45" i="1" s="1"/>
  <c r="BD44" i="1"/>
  <c r="BC44" i="1"/>
  <c r="BB44" i="1"/>
  <c r="BD43" i="1"/>
  <c r="BC43" i="1"/>
  <c r="BB43" i="1"/>
  <c r="BE43" i="1" s="1"/>
  <c r="BD42" i="1"/>
  <c r="BC42" i="1"/>
  <c r="BB42" i="1"/>
  <c r="BD41" i="1"/>
  <c r="BC41" i="1"/>
  <c r="BB41" i="1"/>
  <c r="BD40" i="1"/>
  <c r="BC40" i="1"/>
  <c r="BB40" i="1"/>
  <c r="BE40" i="1" s="1"/>
  <c r="BD39" i="1"/>
  <c r="BC39" i="1"/>
  <c r="BB39" i="1"/>
  <c r="BE39" i="1" s="1"/>
  <c r="BD38" i="1"/>
  <c r="BC38" i="1"/>
  <c r="BB38" i="1"/>
  <c r="BE38" i="1" s="1"/>
  <c r="BD37" i="1"/>
  <c r="BC37" i="1"/>
  <c r="BB37" i="1"/>
  <c r="BD36" i="1"/>
  <c r="BC36" i="1"/>
  <c r="BB36" i="1"/>
  <c r="BD35" i="1"/>
  <c r="BC35" i="1"/>
  <c r="BB35" i="1"/>
  <c r="BE35" i="1"/>
  <c r="BD34" i="1"/>
  <c r="BC34" i="1"/>
  <c r="BB34" i="1"/>
  <c r="BD33" i="1"/>
  <c r="BC33" i="1"/>
  <c r="BB33" i="1"/>
  <c r="BE33" i="1"/>
  <c r="BD32" i="1"/>
  <c r="BC32" i="1"/>
  <c r="BB32" i="1"/>
  <c r="BD31" i="1"/>
  <c r="BC31" i="1"/>
  <c r="BB31" i="1"/>
  <c r="BD29" i="1"/>
  <c r="BC29" i="1"/>
  <c r="BB29" i="1"/>
  <c r="BD30" i="1"/>
  <c r="BC30" i="1"/>
  <c r="BB30" i="1"/>
  <c r="BD16" i="1"/>
  <c r="BC16" i="1"/>
  <c r="BB16" i="1"/>
  <c r="BE16" i="1" s="1"/>
  <c r="BD27" i="1"/>
  <c r="BC27" i="1"/>
  <c r="BE27" i="1" s="1"/>
  <c r="BB27" i="1"/>
  <c r="BD28" i="1"/>
  <c r="BC28" i="1"/>
  <c r="BB28" i="1"/>
  <c r="BD26" i="1"/>
  <c r="BC26" i="1"/>
  <c r="BB26" i="1"/>
  <c r="BD24" i="1"/>
  <c r="BC24" i="1"/>
  <c r="BB24" i="1"/>
  <c r="BD5" i="1"/>
  <c r="BC5" i="1"/>
  <c r="BB5" i="1"/>
  <c r="BD17" i="1"/>
  <c r="BC17" i="1"/>
  <c r="BB17" i="1"/>
  <c r="BD23" i="1"/>
  <c r="BC23" i="1"/>
  <c r="BB23" i="1"/>
  <c r="BD25" i="1"/>
  <c r="BC25" i="1"/>
  <c r="BB25" i="1"/>
  <c r="BD21" i="1"/>
  <c r="BC21" i="1"/>
  <c r="BB21" i="1"/>
  <c r="BE21" i="1" s="1"/>
  <c r="BD22" i="1"/>
  <c r="BC22" i="1"/>
  <c r="BB22" i="1"/>
  <c r="BD18" i="1"/>
  <c r="BC18" i="1"/>
  <c r="BB18" i="1"/>
  <c r="BD11" i="1"/>
  <c r="BC11" i="1"/>
  <c r="BB11" i="1"/>
  <c r="BD19" i="1"/>
  <c r="BC19" i="1"/>
  <c r="BB19" i="1"/>
  <c r="BE19" i="1" s="1"/>
  <c r="BD20" i="1"/>
  <c r="BC20" i="1"/>
  <c r="BB20" i="1"/>
  <c r="BE20" i="1" s="1"/>
  <c r="BD9" i="1"/>
  <c r="BC9" i="1"/>
  <c r="BB9" i="1"/>
  <c r="BD15" i="1"/>
  <c r="BC15" i="1"/>
  <c r="BB15" i="1"/>
  <c r="BE15" i="1" s="1"/>
  <c r="BD4" i="1"/>
  <c r="BC4" i="1"/>
  <c r="BB4" i="1"/>
  <c r="BD3" i="1"/>
  <c r="BC3" i="1"/>
  <c r="BB3" i="1"/>
  <c r="BD14" i="1"/>
  <c r="BC14" i="1"/>
  <c r="BB14" i="1"/>
  <c r="BD7" i="1"/>
  <c r="BC7" i="1"/>
  <c r="BB7" i="1"/>
  <c r="BD12" i="1"/>
  <c r="BC12" i="1"/>
  <c r="BB12" i="1"/>
  <c r="BD13" i="1"/>
  <c r="BC13" i="1"/>
  <c r="BB13" i="1"/>
  <c r="BD8" i="1"/>
  <c r="BC8" i="1"/>
  <c r="BB8" i="1"/>
  <c r="BD10" i="1"/>
  <c r="BC10" i="1"/>
  <c r="BB10" i="1"/>
  <c r="BD6" i="1"/>
  <c r="BC6" i="1"/>
  <c r="BB6" i="1"/>
  <c r="AR31" i="1"/>
  <c r="AQ31" i="1"/>
  <c r="AP31" i="1"/>
  <c r="AR29" i="1"/>
  <c r="AQ29" i="1"/>
  <c r="AP29" i="1"/>
  <c r="AS29" i="1" s="1"/>
  <c r="AR30" i="1"/>
  <c r="AQ30" i="1"/>
  <c r="AP30" i="1"/>
  <c r="BE31" i="1"/>
  <c r="BE25" i="1"/>
  <c r="BQ36" i="1"/>
  <c r="BQ44" i="1"/>
  <c r="BQ52" i="1"/>
  <c r="BE26" i="1"/>
  <c r="BE29" i="1"/>
  <c r="BQ20" i="1"/>
  <c r="P52" i="1"/>
  <c r="O52" i="1" s="1"/>
  <c r="P51" i="1"/>
  <c r="O51" i="1" s="1"/>
  <c r="P50" i="1"/>
  <c r="O50" i="1" s="1"/>
  <c r="P49" i="1"/>
  <c r="O49" i="1" s="1"/>
  <c r="P48" i="1"/>
  <c r="O48" i="1" s="1"/>
  <c r="P47" i="1"/>
  <c r="O47" i="1" s="1"/>
  <c r="P46" i="1"/>
  <c r="O46" i="1" s="1"/>
  <c r="P45" i="1"/>
  <c r="O45" i="1" s="1"/>
  <c r="P44" i="1"/>
  <c r="O44" i="1" s="1"/>
  <c r="P43" i="1"/>
  <c r="O43" i="1" s="1"/>
  <c r="P42" i="1"/>
  <c r="O42" i="1" s="1"/>
  <c r="P41" i="1"/>
  <c r="O41" i="1" s="1"/>
  <c r="P40" i="1"/>
  <c r="O40" i="1" s="1"/>
  <c r="P39" i="1"/>
  <c r="O39" i="1" s="1"/>
  <c r="P38" i="1"/>
  <c r="O38" i="1" s="1"/>
  <c r="P37" i="1"/>
  <c r="O37" i="1" s="1"/>
  <c r="P36" i="1"/>
  <c r="O36" i="1" s="1"/>
  <c r="P35" i="1"/>
  <c r="O35" i="1" s="1"/>
  <c r="P34" i="1"/>
  <c r="O34" i="1" s="1"/>
  <c r="P33" i="1"/>
  <c r="O33" i="1" s="1"/>
  <c r="P32" i="1"/>
  <c r="O32" i="1" s="1"/>
  <c r="P31" i="1"/>
  <c r="O31" i="1" s="1"/>
  <c r="P29" i="1"/>
  <c r="O29" i="1" s="1"/>
  <c r="P30" i="1"/>
  <c r="O30" i="1" s="1"/>
  <c r="P16" i="1"/>
  <c r="O16" i="1" s="1"/>
  <c r="P5" i="1"/>
  <c r="O5" i="1" s="1"/>
  <c r="P9" i="1"/>
  <c r="O9" i="1" s="1"/>
  <c r="P17" i="1"/>
  <c r="O17" i="1" s="1"/>
  <c r="P19" i="1"/>
  <c r="O19" i="1" s="1"/>
  <c r="P15" i="1"/>
  <c r="O15" i="1" s="1"/>
  <c r="P21" i="1"/>
  <c r="O21" i="1" s="1"/>
  <c r="P18" i="1"/>
  <c r="O18" i="1" s="1"/>
  <c r="P12" i="1"/>
  <c r="O12" i="1" s="1"/>
  <c r="P25" i="1"/>
  <c r="O25" i="1" s="1"/>
  <c r="P4" i="1"/>
  <c r="O4" i="1" s="1"/>
  <c r="P6" i="1"/>
  <c r="O6" i="1" s="1"/>
  <c r="P28" i="1"/>
  <c r="O28" i="1" s="1"/>
  <c r="P14" i="1"/>
  <c r="O14" i="1" s="1"/>
  <c r="P23" i="1"/>
  <c r="O23" i="1" s="1"/>
  <c r="P24" i="1"/>
  <c r="O24" i="1" s="1"/>
  <c r="P8" i="1"/>
  <c r="O8" i="1" s="1"/>
  <c r="P7" i="1"/>
  <c r="O7" i="1" s="1"/>
  <c r="P26" i="1"/>
  <c r="O26" i="1" s="1"/>
  <c r="P3" i="1"/>
  <c r="O3" i="1" s="1"/>
  <c r="P22" i="1"/>
  <c r="O22" i="1" s="1"/>
  <c r="P10" i="1"/>
  <c r="O10" i="1" s="1"/>
  <c r="P20" i="1"/>
  <c r="O20" i="1" s="1"/>
  <c r="P13" i="1"/>
  <c r="O13" i="1" s="1"/>
  <c r="P27" i="1"/>
  <c r="O27" i="1" s="1"/>
  <c r="P11" i="1"/>
  <c r="O11" i="1" s="1"/>
  <c r="DG16" i="1"/>
  <c r="DH16" i="1"/>
  <c r="DI16" i="1"/>
  <c r="DG5" i="1"/>
  <c r="DH5" i="1"/>
  <c r="DI5" i="1"/>
  <c r="DG9" i="1"/>
  <c r="DH9" i="1"/>
  <c r="DI9" i="1"/>
  <c r="DG17" i="1"/>
  <c r="DH17" i="1"/>
  <c r="DI17" i="1"/>
  <c r="DG19" i="1"/>
  <c r="DH19" i="1"/>
  <c r="DI19" i="1"/>
  <c r="DG15" i="1"/>
  <c r="DH15" i="1"/>
  <c r="DI15" i="1"/>
  <c r="DG21" i="1"/>
  <c r="DH21" i="1"/>
  <c r="DI21" i="1"/>
  <c r="DG18" i="1"/>
  <c r="DH18" i="1"/>
  <c r="DI18" i="1"/>
  <c r="DG12" i="1"/>
  <c r="DH12" i="1"/>
  <c r="DI12" i="1"/>
  <c r="DG25" i="1"/>
  <c r="DH25" i="1"/>
  <c r="DI25" i="1"/>
  <c r="DG4" i="1"/>
  <c r="DJ4" i="1" s="1"/>
  <c r="DH4" i="1"/>
  <c r="DI4" i="1"/>
  <c r="DG6" i="1"/>
  <c r="DH6" i="1"/>
  <c r="DI6" i="1"/>
  <c r="DG28" i="1"/>
  <c r="DH28" i="1"/>
  <c r="DI28" i="1"/>
  <c r="DG14" i="1"/>
  <c r="DH14" i="1"/>
  <c r="DI14" i="1"/>
  <c r="DG23" i="1"/>
  <c r="DH23" i="1"/>
  <c r="DI23" i="1"/>
  <c r="DG24" i="1"/>
  <c r="DH24" i="1"/>
  <c r="DI24" i="1"/>
  <c r="DG8" i="1"/>
  <c r="DH8" i="1"/>
  <c r="DI8" i="1"/>
  <c r="DG7" i="1"/>
  <c r="DH7" i="1"/>
  <c r="DI7" i="1"/>
  <c r="DG26" i="1"/>
  <c r="DH26" i="1"/>
  <c r="DI26" i="1"/>
  <c r="DG3" i="1"/>
  <c r="DH3" i="1"/>
  <c r="DI3" i="1"/>
  <c r="DG22" i="1"/>
  <c r="DH22" i="1"/>
  <c r="DI22" i="1"/>
  <c r="DG10" i="1"/>
  <c r="DH10" i="1"/>
  <c r="DI10" i="1"/>
  <c r="DG20" i="1"/>
  <c r="DH20" i="1"/>
  <c r="DI20" i="1"/>
  <c r="DG13" i="1"/>
  <c r="DH13" i="1"/>
  <c r="DI13" i="1"/>
  <c r="DG27" i="1"/>
  <c r="DH27" i="1"/>
  <c r="DI27" i="1"/>
  <c r="CV16" i="1"/>
  <c r="CW16" i="1"/>
  <c r="CX16" i="1"/>
  <c r="CV5" i="1"/>
  <c r="CY5" i="1" s="1"/>
  <c r="CW5" i="1"/>
  <c r="CX5" i="1"/>
  <c r="CV9" i="1"/>
  <c r="CW9" i="1"/>
  <c r="CX9" i="1"/>
  <c r="CV17" i="1"/>
  <c r="CW17" i="1"/>
  <c r="CX17" i="1"/>
  <c r="CV19" i="1"/>
  <c r="CW19" i="1"/>
  <c r="CX19" i="1"/>
  <c r="CV15" i="1"/>
  <c r="CW15" i="1"/>
  <c r="CX15" i="1"/>
  <c r="CV21" i="1"/>
  <c r="CY21" i="1" s="1"/>
  <c r="CW21" i="1"/>
  <c r="CX21" i="1"/>
  <c r="CV18" i="1"/>
  <c r="CW18" i="1"/>
  <c r="CX18" i="1"/>
  <c r="CV12" i="1"/>
  <c r="CW12" i="1"/>
  <c r="CX12" i="1"/>
  <c r="CV25" i="1"/>
  <c r="CW25" i="1"/>
  <c r="CX25" i="1"/>
  <c r="CV4" i="1"/>
  <c r="CW4" i="1"/>
  <c r="CX4" i="1"/>
  <c r="CV6" i="1"/>
  <c r="CW6" i="1"/>
  <c r="CX6" i="1"/>
  <c r="CV28" i="1"/>
  <c r="CW28" i="1"/>
  <c r="CX28" i="1"/>
  <c r="CV14" i="1"/>
  <c r="CW14" i="1"/>
  <c r="CX14" i="1"/>
  <c r="CV23" i="1"/>
  <c r="CY23" i="1" s="1"/>
  <c r="CW23" i="1"/>
  <c r="CX23" i="1"/>
  <c r="CV24" i="1"/>
  <c r="CW24" i="1"/>
  <c r="CX24" i="1"/>
  <c r="CV8" i="1"/>
  <c r="CW8" i="1"/>
  <c r="CX8" i="1"/>
  <c r="CV7" i="1"/>
  <c r="CY7" i="1" s="1"/>
  <c r="CW7" i="1"/>
  <c r="CX7" i="1"/>
  <c r="CV26" i="1"/>
  <c r="CW26" i="1"/>
  <c r="CX26" i="1"/>
  <c r="CV3" i="1"/>
  <c r="CW3" i="1"/>
  <c r="CX3" i="1"/>
  <c r="CV22" i="1"/>
  <c r="CW22" i="1"/>
  <c r="CX22" i="1"/>
  <c r="CV10" i="1"/>
  <c r="CW10" i="1"/>
  <c r="CX10" i="1"/>
  <c r="CV20" i="1"/>
  <c r="CY20" i="1" s="1"/>
  <c r="CW20" i="1"/>
  <c r="CX20" i="1"/>
  <c r="CV13" i="1"/>
  <c r="CW13" i="1"/>
  <c r="CX13" i="1"/>
  <c r="CV27" i="1"/>
  <c r="CW27" i="1"/>
  <c r="CX27" i="1"/>
  <c r="CK16" i="1"/>
  <c r="CN16" i="1" s="1"/>
  <c r="CL16" i="1"/>
  <c r="CM16" i="1"/>
  <c r="CK5" i="1"/>
  <c r="CL5" i="1"/>
  <c r="CM5" i="1"/>
  <c r="CK9" i="1"/>
  <c r="CL9" i="1"/>
  <c r="CM9" i="1"/>
  <c r="N9" i="1" s="1"/>
  <c r="CK17" i="1"/>
  <c r="CL17" i="1"/>
  <c r="CM17" i="1"/>
  <c r="CK19" i="1"/>
  <c r="CL19" i="1"/>
  <c r="CM19" i="1"/>
  <c r="CK15" i="1"/>
  <c r="CL15" i="1"/>
  <c r="CN15" i="1" s="1"/>
  <c r="CM15" i="1"/>
  <c r="CK21" i="1"/>
  <c r="CL21" i="1"/>
  <c r="CM21" i="1"/>
  <c r="CK18" i="1"/>
  <c r="CL18" i="1"/>
  <c r="CM18" i="1"/>
  <c r="CK12" i="1"/>
  <c r="CN12" i="1" s="1"/>
  <c r="CL12" i="1"/>
  <c r="CM12" i="1"/>
  <c r="CK25" i="1"/>
  <c r="CL25" i="1"/>
  <c r="CM25" i="1"/>
  <c r="CK4" i="1"/>
  <c r="CL4" i="1"/>
  <c r="CM4" i="1"/>
  <c r="CK6" i="1"/>
  <c r="CL6" i="1"/>
  <c r="CM6" i="1"/>
  <c r="CK28" i="1"/>
  <c r="CL28" i="1"/>
  <c r="CM28" i="1"/>
  <c r="CK14" i="1"/>
  <c r="CL14" i="1"/>
  <c r="CN14" i="1" s="1"/>
  <c r="CM14" i="1"/>
  <c r="CK23" i="1"/>
  <c r="CL23" i="1"/>
  <c r="CM23" i="1"/>
  <c r="CK24" i="1"/>
  <c r="CL24" i="1"/>
  <c r="CM24" i="1"/>
  <c r="CK8" i="1"/>
  <c r="CL8" i="1"/>
  <c r="CM8" i="1"/>
  <c r="CK7" i="1"/>
  <c r="CL7" i="1"/>
  <c r="CM7" i="1"/>
  <c r="CK26" i="1"/>
  <c r="CL26" i="1"/>
  <c r="CM26" i="1"/>
  <c r="CK3" i="1"/>
  <c r="CL3" i="1"/>
  <c r="CM3" i="1"/>
  <c r="CK22" i="1"/>
  <c r="CL22" i="1"/>
  <c r="CM22" i="1"/>
  <c r="CK10" i="1"/>
  <c r="CL10" i="1"/>
  <c r="CN10" i="1" s="1"/>
  <c r="CM10" i="1"/>
  <c r="CK20" i="1"/>
  <c r="CL20" i="1"/>
  <c r="CM20" i="1"/>
  <c r="CK13" i="1"/>
  <c r="CL13" i="1"/>
  <c r="CM13" i="1"/>
  <c r="CK27" i="1"/>
  <c r="CL27" i="1"/>
  <c r="CM27" i="1"/>
  <c r="BZ16" i="1"/>
  <c r="CA16" i="1"/>
  <c r="CB16" i="1"/>
  <c r="BZ5" i="1"/>
  <c r="CA5" i="1"/>
  <c r="CB5" i="1"/>
  <c r="CC5" i="1" s="1"/>
  <c r="BZ9" i="1"/>
  <c r="CA9" i="1"/>
  <c r="CB9" i="1"/>
  <c r="BZ17" i="1"/>
  <c r="CA17" i="1"/>
  <c r="CB17" i="1"/>
  <c r="BZ19" i="1"/>
  <c r="CC19" i="1" s="1"/>
  <c r="CA19" i="1"/>
  <c r="CB19" i="1"/>
  <c r="BZ15" i="1"/>
  <c r="CA15" i="1"/>
  <c r="CB15" i="1"/>
  <c r="BZ21" i="1"/>
  <c r="CA21" i="1"/>
  <c r="CB21" i="1"/>
  <c r="BZ18" i="1"/>
  <c r="CA18" i="1"/>
  <c r="CB18" i="1"/>
  <c r="BZ12" i="1"/>
  <c r="CA12" i="1"/>
  <c r="CB12" i="1"/>
  <c r="BZ25" i="1"/>
  <c r="CA25" i="1"/>
  <c r="CB25" i="1"/>
  <c r="BZ4" i="1"/>
  <c r="CA4" i="1"/>
  <c r="CB4" i="1"/>
  <c r="BZ6" i="1"/>
  <c r="CA6" i="1"/>
  <c r="CB6" i="1"/>
  <c r="BZ28" i="1"/>
  <c r="CA28" i="1"/>
  <c r="CB28" i="1"/>
  <c r="BZ14" i="1"/>
  <c r="CA14" i="1"/>
  <c r="CB14" i="1"/>
  <c r="BZ23" i="1"/>
  <c r="CA23" i="1"/>
  <c r="CB23" i="1"/>
  <c r="BZ24" i="1"/>
  <c r="CA24" i="1"/>
  <c r="CB24" i="1"/>
  <c r="BZ8" i="1"/>
  <c r="CA8" i="1"/>
  <c r="CB8" i="1"/>
  <c r="BZ7" i="1"/>
  <c r="CA7" i="1"/>
  <c r="CB7" i="1"/>
  <c r="CC7" i="1" s="1"/>
  <c r="BZ26" i="1"/>
  <c r="CA26" i="1"/>
  <c r="CB26" i="1"/>
  <c r="BZ3" i="1"/>
  <c r="CA3" i="1"/>
  <c r="CB3" i="1"/>
  <c r="BZ22" i="1"/>
  <c r="CA22" i="1"/>
  <c r="CB22" i="1"/>
  <c r="BZ10" i="1"/>
  <c r="CA10" i="1"/>
  <c r="CB10" i="1"/>
  <c r="BZ20" i="1"/>
  <c r="CA20" i="1"/>
  <c r="CB20" i="1"/>
  <c r="BZ13" i="1"/>
  <c r="CC13" i="1" s="1"/>
  <c r="CA13" i="1"/>
  <c r="CB13" i="1"/>
  <c r="BZ27" i="1"/>
  <c r="CA27" i="1"/>
  <c r="CB27" i="1"/>
  <c r="AP16" i="1"/>
  <c r="AQ16" i="1"/>
  <c r="AR16" i="1"/>
  <c r="N16" i="1" s="1"/>
  <c r="AP5" i="1"/>
  <c r="AQ5" i="1"/>
  <c r="AR5" i="1"/>
  <c r="AP9" i="1"/>
  <c r="AQ9" i="1"/>
  <c r="AR9" i="1"/>
  <c r="AP17" i="1"/>
  <c r="AQ17" i="1"/>
  <c r="AR17" i="1"/>
  <c r="AP19" i="1"/>
  <c r="AQ19" i="1"/>
  <c r="AR19" i="1"/>
  <c r="AP15" i="1"/>
  <c r="AQ15" i="1"/>
  <c r="AR15" i="1"/>
  <c r="AP21" i="1"/>
  <c r="AQ21" i="1"/>
  <c r="AR21" i="1"/>
  <c r="AP18" i="1"/>
  <c r="AQ18" i="1"/>
  <c r="AR18" i="1"/>
  <c r="AP12" i="1"/>
  <c r="AQ12" i="1"/>
  <c r="AR12" i="1"/>
  <c r="AP25" i="1"/>
  <c r="AQ25" i="1"/>
  <c r="AR25" i="1"/>
  <c r="AP4" i="1"/>
  <c r="AQ4" i="1"/>
  <c r="AR4" i="1"/>
  <c r="AP6" i="1"/>
  <c r="AQ6" i="1"/>
  <c r="AR6" i="1"/>
  <c r="AP28" i="1"/>
  <c r="AQ28" i="1"/>
  <c r="AR28" i="1"/>
  <c r="AS28" i="1" s="1"/>
  <c r="AP14" i="1"/>
  <c r="AQ14" i="1"/>
  <c r="AR14" i="1"/>
  <c r="AP23" i="1"/>
  <c r="AQ23" i="1"/>
  <c r="AR23" i="1"/>
  <c r="AP24" i="1"/>
  <c r="AQ24" i="1"/>
  <c r="AR24" i="1"/>
  <c r="AP8" i="1"/>
  <c r="AQ8" i="1"/>
  <c r="AR8" i="1"/>
  <c r="N8" i="1" s="1"/>
  <c r="AP7" i="1"/>
  <c r="AQ7" i="1"/>
  <c r="AR7" i="1"/>
  <c r="AP26" i="1"/>
  <c r="AQ26" i="1"/>
  <c r="AR26" i="1"/>
  <c r="AP3" i="1"/>
  <c r="AQ3" i="1"/>
  <c r="AR3" i="1"/>
  <c r="AP22" i="1"/>
  <c r="AQ22" i="1"/>
  <c r="AR22" i="1"/>
  <c r="AP10" i="1"/>
  <c r="AQ10" i="1"/>
  <c r="AP20" i="1"/>
  <c r="AQ20" i="1"/>
  <c r="AR20" i="1"/>
  <c r="AP13" i="1"/>
  <c r="AQ13" i="1"/>
  <c r="AR13" i="1"/>
  <c r="AP27" i="1"/>
  <c r="AQ27" i="1"/>
  <c r="AR27" i="1"/>
  <c r="AC16" i="1"/>
  <c r="AD16" i="1"/>
  <c r="AE16" i="1"/>
  <c r="AC5" i="1"/>
  <c r="AF5" i="1" s="1"/>
  <c r="AD5" i="1"/>
  <c r="AE5" i="1"/>
  <c r="AC9" i="1"/>
  <c r="AD9" i="1"/>
  <c r="AF9" i="1" s="1"/>
  <c r="AE9" i="1"/>
  <c r="AC17" i="1"/>
  <c r="AD17" i="1"/>
  <c r="AE17" i="1"/>
  <c r="N17" i="1" s="1"/>
  <c r="AC19" i="1"/>
  <c r="AD19" i="1"/>
  <c r="AE19" i="1"/>
  <c r="AC15" i="1"/>
  <c r="AD15" i="1"/>
  <c r="AE15" i="1"/>
  <c r="AC21" i="1"/>
  <c r="AF21" i="1" s="1"/>
  <c r="AD21" i="1"/>
  <c r="AE21" i="1"/>
  <c r="N21" i="1" s="1"/>
  <c r="AC18" i="1"/>
  <c r="AD18" i="1"/>
  <c r="AE18" i="1"/>
  <c r="N18" i="1"/>
  <c r="AC12" i="1"/>
  <c r="AD12" i="1"/>
  <c r="AE12" i="1"/>
  <c r="AC25" i="1"/>
  <c r="AD25" i="1"/>
  <c r="AE25" i="1"/>
  <c r="AC4" i="1"/>
  <c r="AD4" i="1"/>
  <c r="AE4" i="1"/>
  <c r="AC6" i="1"/>
  <c r="AF6" i="1" s="1"/>
  <c r="AD6" i="1"/>
  <c r="AE6" i="1"/>
  <c r="AC28" i="1"/>
  <c r="AD28" i="1"/>
  <c r="AE28" i="1"/>
  <c r="AC14" i="1"/>
  <c r="AD14" i="1"/>
  <c r="AE14" i="1"/>
  <c r="AC23" i="1"/>
  <c r="AD23" i="1"/>
  <c r="AE23" i="1"/>
  <c r="AC24" i="1"/>
  <c r="AD24" i="1"/>
  <c r="AE24" i="1"/>
  <c r="AC8" i="1"/>
  <c r="AD8" i="1"/>
  <c r="AE8" i="1"/>
  <c r="AC7" i="1"/>
  <c r="AD7" i="1"/>
  <c r="AE7" i="1"/>
  <c r="AC26" i="1"/>
  <c r="AD26" i="1"/>
  <c r="AE26" i="1"/>
  <c r="AF3" i="1"/>
  <c r="AD3" i="1"/>
  <c r="AE3" i="1"/>
  <c r="AC22" i="1"/>
  <c r="AD22" i="1"/>
  <c r="AE22" i="1"/>
  <c r="N22" i="1" s="1"/>
  <c r="AC10" i="1"/>
  <c r="AD10" i="1"/>
  <c r="AE10" i="1"/>
  <c r="AC20" i="1"/>
  <c r="AD20" i="1"/>
  <c r="AE20" i="1"/>
  <c r="AC13" i="1"/>
  <c r="AD13" i="1"/>
  <c r="AE13" i="1"/>
  <c r="N13" i="1" s="1"/>
  <c r="AC27" i="1"/>
  <c r="AD27" i="1"/>
  <c r="AE27" i="1"/>
  <c r="AC11" i="1"/>
  <c r="AD11" i="1"/>
  <c r="AE11" i="1"/>
  <c r="AC41" i="1"/>
  <c r="AD41" i="1"/>
  <c r="AE41" i="1"/>
  <c r="AC50" i="1"/>
  <c r="AD50" i="1"/>
  <c r="AE50" i="1"/>
  <c r="AC35" i="1"/>
  <c r="AD35" i="1"/>
  <c r="AE35" i="1"/>
  <c r="AC51" i="1"/>
  <c r="AD51" i="1"/>
  <c r="AE51" i="1"/>
  <c r="AC52" i="1"/>
  <c r="AD52" i="1"/>
  <c r="AE52" i="1"/>
  <c r="AC43" i="1"/>
  <c r="AD43" i="1"/>
  <c r="AE43" i="1"/>
  <c r="AF43" i="1" s="1"/>
  <c r="AC32" i="1"/>
  <c r="AD32" i="1"/>
  <c r="AE32" i="1"/>
  <c r="AC38" i="1"/>
  <c r="AD38" i="1"/>
  <c r="AE38" i="1"/>
  <c r="AC37" i="1"/>
  <c r="AD37" i="1"/>
  <c r="AE37" i="1"/>
  <c r="AC30" i="1"/>
  <c r="AD30" i="1"/>
  <c r="AE30" i="1"/>
  <c r="AC44" i="1"/>
  <c r="AD44" i="1"/>
  <c r="AE44" i="1"/>
  <c r="AF44" i="1" s="1"/>
  <c r="AR11" i="1"/>
  <c r="CB11" i="1"/>
  <c r="CM11" i="1"/>
  <c r="CX11" i="1"/>
  <c r="DI11" i="1"/>
  <c r="AP11" i="1"/>
  <c r="BZ11" i="1"/>
  <c r="CK11" i="1"/>
  <c r="M11" i="1" s="1"/>
  <c r="CV11" i="1"/>
  <c r="DG11" i="1"/>
  <c r="CB41" i="1"/>
  <c r="CM41" i="1"/>
  <c r="CX41" i="1"/>
  <c r="DI41" i="1"/>
  <c r="BZ41" i="1"/>
  <c r="CK41" i="1"/>
  <c r="CN41" i="1" s="1"/>
  <c r="CV41" i="1"/>
  <c r="DG41" i="1"/>
  <c r="CB50" i="1"/>
  <c r="CM50" i="1"/>
  <c r="CX50" i="1"/>
  <c r="DI50" i="1"/>
  <c r="BZ50" i="1"/>
  <c r="CK50" i="1"/>
  <c r="CV50" i="1"/>
  <c r="DG50" i="1"/>
  <c r="CB35" i="1"/>
  <c r="CM35" i="1"/>
  <c r="CX35" i="1"/>
  <c r="DI35" i="1"/>
  <c r="BZ35" i="1"/>
  <c r="CK35" i="1"/>
  <c r="CV35" i="1"/>
  <c r="DG35" i="1"/>
  <c r="CB51" i="1"/>
  <c r="CM51" i="1"/>
  <c r="CX51" i="1"/>
  <c r="DI51" i="1"/>
  <c r="BZ51" i="1"/>
  <c r="CK51" i="1"/>
  <c r="CV51" i="1"/>
  <c r="DG51" i="1"/>
  <c r="CB52" i="1"/>
  <c r="CM52" i="1"/>
  <c r="CX52" i="1"/>
  <c r="DI52" i="1"/>
  <c r="BZ52" i="1"/>
  <c r="CK52" i="1"/>
  <c r="CV52" i="1"/>
  <c r="DG52" i="1"/>
  <c r="CB43" i="1"/>
  <c r="CM43" i="1"/>
  <c r="CX43" i="1"/>
  <c r="DI43" i="1"/>
  <c r="BZ43" i="1"/>
  <c r="CK43" i="1"/>
  <c r="CV43" i="1"/>
  <c r="DG43" i="1"/>
  <c r="CB32" i="1"/>
  <c r="CM32" i="1"/>
  <c r="CX32" i="1"/>
  <c r="DI32" i="1"/>
  <c r="BZ32" i="1"/>
  <c r="CK32" i="1"/>
  <c r="CV32" i="1"/>
  <c r="DG32" i="1"/>
  <c r="CB38" i="1"/>
  <c r="CM38" i="1"/>
  <c r="CX38" i="1"/>
  <c r="DI38" i="1"/>
  <c r="BZ38" i="1"/>
  <c r="CK38" i="1"/>
  <c r="CV38" i="1"/>
  <c r="DG38" i="1"/>
  <c r="CB37" i="1"/>
  <c r="CM37" i="1"/>
  <c r="CX37" i="1"/>
  <c r="DI37" i="1"/>
  <c r="BZ37" i="1"/>
  <c r="CK37" i="1"/>
  <c r="CV37" i="1"/>
  <c r="DG37" i="1"/>
  <c r="CB30" i="1"/>
  <c r="CM30" i="1"/>
  <c r="CX30" i="1"/>
  <c r="DI30" i="1"/>
  <c r="BZ30" i="1"/>
  <c r="CK30" i="1"/>
  <c r="CV30" i="1"/>
  <c r="DG30" i="1"/>
  <c r="CB44" i="1"/>
  <c r="CM44" i="1"/>
  <c r="CX44" i="1"/>
  <c r="DI44" i="1"/>
  <c r="BZ44" i="1"/>
  <c r="CK44" i="1"/>
  <c r="CV44" i="1"/>
  <c r="DG44" i="1"/>
  <c r="AE48" i="1"/>
  <c r="CB48" i="1"/>
  <c r="CM48" i="1"/>
  <c r="CX48" i="1"/>
  <c r="DI48" i="1"/>
  <c r="AC48" i="1"/>
  <c r="BZ48" i="1"/>
  <c r="CK48" i="1"/>
  <c r="CV48" i="1"/>
  <c r="DG48" i="1"/>
  <c r="AE47" i="1"/>
  <c r="CB47" i="1"/>
  <c r="CM47" i="1"/>
  <c r="CX47" i="1"/>
  <c r="DI47" i="1"/>
  <c r="AC47" i="1"/>
  <c r="BZ47" i="1"/>
  <c r="CK47" i="1"/>
  <c r="CV47" i="1"/>
  <c r="DG47" i="1"/>
  <c r="AE39" i="1"/>
  <c r="CB39" i="1"/>
  <c r="CM39" i="1"/>
  <c r="CX39" i="1"/>
  <c r="DI39" i="1"/>
  <c r="AC39" i="1"/>
  <c r="BZ39" i="1"/>
  <c r="CK39" i="1"/>
  <c r="CV39" i="1"/>
  <c r="DG39" i="1"/>
  <c r="AE42" i="1"/>
  <c r="CB42" i="1"/>
  <c r="CM42" i="1"/>
  <c r="CX42" i="1"/>
  <c r="DI42" i="1"/>
  <c r="AC42" i="1"/>
  <c r="BZ42" i="1"/>
  <c r="CK42" i="1"/>
  <c r="CV42" i="1"/>
  <c r="DG42" i="1"/>
  <c r="AE40" i="1"/>
  <c r="CB40" i="1"/>
  <c r="CM40" i="1"/>
  <c r="CX40" i="1"/>
  <c r="DI40" i="1"/>
  <c r="AC40" i="1"/>
  <c r="BZ40" i="1"/>
  <c r="CK40" i="1"/>
  <c r="CV40" i="1"/>
  <c r="DG40" i="1"/>
  <c r="AE31" i="1"/>
  <c r="CB31" i="1"/>
  <c r="CM31" i="1"/>
  <c r="CX31" i="1"/>
  <c r="DI31" i="1"/>
  <c r="AC31" i="1"/>
  <c r="BZ31" i="1"/>
  <c r="CK31" i="1"/>
  <c r="CV31" i="1"/>
  <c r="DG31" i="1"/>
  <c r="AE49" i="1"/>
  <c r="CB49" i="1"/>
  <c r="CM49" i="1"/>
  <c r="CX49" i="1"/>
  <c r="DI49" i="1"/>
  <c r="AC49" i="1"/>
  <c r="BZ49" i="1"/>
  <c r="CK49" i="1"/>
  <c r="CV49" i="1"/>
  <c r="DG49" i="1"/>
  <c r="AE45" i="1"/>
  <c r="CB45" i="1"/>
  <c r="CM45" i="1"/>
  <c r="CX45" i="1"/>
  <c r="DI45" i="1"/>
  <c r="AC45" i="1"/>
  <c r="BZ45" i="1"/>
  <c r="CK45" i="1"/>
  <c r="CV45" i="1"/>
  <c r="DG45" i="1"/>
  <c r="AE33" i="1"/>
  <c r="CB33" i="1"/>
  <c r="CM33" i="1"/>
  <c r="CX33" i="1"/>
  <c r="DI33" i="1"/>
  <c r="AC33" i="1"/>
  <c r="BZ33" i="1"/>
  <c r="CK33" i="1"/>
  <c r="CV33" i="1"/>
  <c r="DG33" i="1"/>
  <c r="AE29" i="1"/>
  <c r="CB29" i="1"/>
  <c r="CM29" i="1"/>
  <c r="CX29" i="1"/>
  <c r="DI29" i="1"/>
  <c r="AC29" i="1"/>
  <c r="BZ29" i="1"/>
  <c r="CK29" i="1"/>
  <c r="CV29" i="1"/>
  <c r="DG29" i="1"/>
  <c r="AE36" i="1"/>
  <c r="CB36" i="1"/>
  <c r="CM36" i="1"/>
  <c r="CX36" i="1"/>
  <c r="DI36" i="1"/>
  <c r="AC36" i="1"/>
  <c r="BZ36" i="1"/>
  <c r="CK36" i="1"/>
  <c r="CV36" i="1"/>
  <c r="DG36" i="1"/>
  <c r="AE46" i="1"/>
  <c r="CB46" i="1"/>
  <c r="CM46" i="1"/>
  <c r="CX46" i="1"/>
  <c r="DI46" i="1"/>
  <c r="AC46" i="1"/>
  <c r="BZ46" i="1"/>
  <c r="CK46" i="1"/>
  <c r="M46" i="1" s="1"/>
  <c r="CV46" i="1"/>
  <c r="DG46" i="1"/>
  <c r="AC34" i="1"/>
  <c r="BZ34" i="1"/>
  <c r="CK34" i="1"/>
  <c r="CV34" i="1"/>
  <c r="DG34" i="1"/>
  <c r="AE34" i="1"/>
  <c r="CB34" i="1"/>
  <c r="CM34" i="1"/>
  <c r="CX34" i="1"/>
  <c r="DI34" i="1"/>
  <c r="DH11" i="1"/>
  <c r="DJ11" i="1" s="1"/>
  <c r="CW11" i="1"/>
  <c r="CL11" i="1"/>
  <c r="CA11" i="1"/>
  <c r="AQ11" i="1"/>
  <c r="AS11" i="1" s="1"/>
  <c r="K11" i="1"/>
  <c r="J11" i="1"/>
  <c r="J30" i="1"/>
  <c r="H30" i="1" s="1"/>
  <c r="I30" i="1" s="1"/>
  <c r="K30" i="1"/>
  <c r="J38" i="1"/>
  <c r="H38" i="1" s="1"/>
  <c r="K38" i="1"/>
  <c r="J47" i="1"/>
  <c r="H47" i="1" s="1"/>
  <c r="I47" i="1" s="1"/>
  <c r="K47" i="1"/>
  <c r="DH41" i="1"/>
  <c r="DJ41" i="1" s="1"/>
  <c r="CW41" i="1"/>
  <c r="CY41" i="1" s="1"/>
  <c r="CL41" i="1"/>
  <c r="CA41" i="1"/>
  <c r="CC41" i="1" s="1"/>
  <c r="K41" i="1"/>
  <c r="J41" i="1"/>
  <c r="J48" i="1"/>
  <c r="H48" i="1" s="1"/>
  <c r="I48" i="1" s="1"/>
  <c r="K48" i="1"/>
  <c r="DH50" i="1"/>
  <c r="DJ50" i="1" s="1"/>
  <c r="CW50" i="1"/>
  <c r="CY50" i="1"/>
  <c r="CL50" i="1"/>
  <c r="CN50" i="1" s="1"/>
  <c r="CA50" i="1"/>
  <c r="K50" i="1"/>
  <c r="J50" i="1"/>
  <c r="H50" i="1" s="1"/>
  <c r="DH35" i="1"/>
  <c r="DJ35" i="1" s="1"/>
  <c r="CW35" i="1"/>
  <c r="CY35" i="1" s="1"/>
  <c r="CL35" i="1"/>
  <c r="CA35" i="1"/>
  <c r="CC35" i="1" s="1"/>
  <c r="K35" i="1"/>
  <c r="J35" i="1"/>
  <c r="H35" i="1" s="1"/>
  <c r="J42" i="1"/>
  <c r="H42" i="1" s="1"/>
  <c r="K42" i="1"/>
  <c r="DH51" i="1"/>
  <c r="DJ51" i="1" s="1"/>
  <c r="CW51" i="1"/>
  <c r="CY51" i="1"/>
  <c r="CL51" i="1"/>
  <c r="CN51" i="1" s="1"/>
  <c r="CA51" i="1"/>
  <c r="CC51" i="1"/>
  <c r="K51" i="1"/>
  <c r="J51" i="1"/>
  <c r="DH52" i="1"/>
  <c r="DJ52" i="1" s="1"/>
  <c r="CW52" i="1"/>
  <c r="CY52" i="1" s="1"/>
  <c r="CL52" i="1"/>
  <c r="CN52" i="1"/>
  <c r="CA52" i="1"/>
  <c r="CC52" i="1" s="1"/>
  <c r="K52" i="1"/>
  <c r="J52" i="1"/>
  <c r="DH43" i="1"/>
  <c r="DJ43" i="1" s="1"/>
  <c r="CW43" i="1"/>
  <c r="CY43" i="1"/>
  <c r="CL43" i="1"/>
  <c r="CN43" i="1" s="1"/>
  <c r="CA43" i="1"/>
  <c r="CC43" i="1" s="1"/>
  <c r="K43" i="1"/>
  <c r="J43" i="1"/>
  <c r="H43" i="1" s="1"/>
  <c r="DH32" i="1"/>
  <c r="DJ32" i="1"/>
  <c r="CW32" i="1"/>
  <c r="CY32" i="1" s="1"/>
  <c r="CL32" i="1"/>
  <c r="CN32" i="1" s="1"/>
  <c r="CA32" i="1"/>
  <c r="CC32" i="1" s="1"/>
  <c r="K32" i="1"/>
  <c r="J32" i="1"/>
  <c r="H32" i="1" s="1"/>
  <c r="DH38" i="1"/>
  <c r="CW38" i="1"/>
  <c r="CY38" i="1" s="1"/>
  <c r="CL38" i="1"/>
  <c r="CN38" i="1" s="1"/>
  <c r="CA38" i="1"/>
  <c r="CC38" i="1" s="1"/>
  <c r="DH37" i="1"/>
  <c r="CW37" i="1"/>
  <c r="CY37" i="1"/>
  <c r="CL37" i="1"/>
  <c r="CN37" i="1" s="1"/>
  <c r="CA37" i="1"/>
  <c r="CC37" i="1" s="1"/>
  <c r="K37" i="1"/>
  <c r="H37" i="1" s="1"/>
  <c r="J37" i="1"/>
  <c r="DH30" i="1"/>
  <c r="DJ30" i="1"/>
  <c r="CW30" i="1"/>
  <c r="CY30" i="1" s="1"/>
  <c r="CL30" i="1"/>
  <c r="CA30" i="1"/>
  <c r="CC30" i="1" s="1"/>
  <c r="J45" i="1"/>
  <c r="H45" i="1" s="1"/>
  <c r="I45" i="1" s="1"/>
  <c r="K45" i="1"/>
  <c r="DH44" i="1"/>
  <c r="DJ44" i="1"/>
  <c r="CW44" i="1"/>
  <c r="CY44" i="1" s="1"/>
  <c r="CL44" i="1"/>
  <c r="CN44" i="1" s="1"/>
  <c r="CA44" i="1"/>
  <c r="CC44" i="1" s="1"/>
  <c r="K44" i="1"/>
  <c r="J44" i="1"/>
  <c r="DH48" i="1"/>
  <c r="DJ48" i="1"/>
  <c r="CW48" i="1"/>
  <c r="CY48" i="1" s="1"/>
  <c r="CL48" i="1"/>
  <c r="CN48" i="1" s="1"/>
  <c r="CA48" i="1"/>
  <c r="CC48" i="1" s="1"/>
  <c r="AD48" i="1"/>
  <c r="AF48" i="1" s="1"/>
  <c r="DH47" i="1"/>
  <c r="DJ47" i="1" s="1"/>
  <c r="CW47" i="1"/>
  <c r="CY47" i="1"/>
  <c r="CL47" i="1"/>
  <c r="CN47" i="1" s="1"/>
  <c r="CA47" i="1"/>
  <c r="CC47" i="1" s="1"/>
  <c r="AD47" i="1"/>
  <c r="AF47" i="1" s="1"/>
  <c r="DH39" i="1"/>
  <c r="DJ39" i="1" s="1"/>
  <c r="CW39" i="1"/>
  <c r="CY39" i="1" s="1"/>
  <c r="CL39" i="1"/>
  <c r="CN39" i="1" s="1"/>
  <c r="CA39" i="1"/>
  <c r="CC39" i="1" s="1"/>
  <c r="AD39" i="1"/>
  <c r="AF39" i="1" s="1"/>
  <c r="K39" i="1"/>
  <c r="J39" i="1"/>
  <c r="DH42" i="1"/>
  <c r="DJ42" i="1" s="1"/>
  <c r="CW42" i="1"/>
  <c r="CY42" i="1"/>
  <c r="CL42" i="1"/>
  <c r="CN42" i="1" s="1"/>
  <c r="CA42" i="1"/>
  <c r="CC42" i="1" s="1"/>
  <c r="AD42" i="1"/>
  <c r="AF42" i="1" s="1"/>
  <c r="DH40" i="1"/>
  <c r="DJ40" i="1" s="1"/>
  <c r="CW40" i="1"/>
  <c r="CL40" i="1"/>
  <c r="CN40" i="1" s="1"/>
  <c r="CA40" i="1"/>
  <c r="CC40" i="1" s="1"/>
  <c r="AD40" i="1"/>
  <c r="AF40" i="1"/>
  <c r="K40" i="1"/>
  <c r="J40" i="1"/>
  <c r="DH31" i="1"/>
  <c r="DJ31" i="1" s="1"/>
  <c r="CW31" i="1"/>
  <c r="CY31" i="1" s="1"/>
  <c r="CL31" i="1"/>
  <c r="CN31" i="1" s="1"/>
  <c r="CA31" i="1"/>
  <c r="CC31" i="1"/>
  <c r="AD31" i="1"/>
  <c r="AF31" i="1" s="1"/>
  <c r="K31" i="1"/>
  <c r="J31" i="1"/>
  <c r="H31" i="1" s="1"/>
  <c r="DH49" i="1"/>
  <c r="DJ49" i="1" s="1"/>
  <c r="CW49" i="1"/>
  <c r="CY49" i="1"/>
  <c r="CL49" i="1"/>
  <c r="CA49" i="1"/>
  <c r="CC49" i="1"/>
  <c r="AD49" i="1"/>
  <c r="AF49" i="1" s="1"/>
  <c r="K49" i="1"/>
  <c r="J49" i="1"/>
  <c r="H49" i="1" s="1"/>
  <c r="DH45" i="1"/>
  <c r="DJ45" i="1" s="1"/>
  <c r="CW45" i="1"/>
  <c r="CY45" i="1" s="1"/>
  <c r="CL45" i="1"/>
  <c r="CN45" i="1"/>
  <c r="CA45" i="1"/>
  <c r="CC45" i="1" s="1"/>
  <c r="AD45" i="1"/>
  <c r="DH33" i="1"/>
  <c r="DJ33" i="1"/>
  <c r="CW33" i="1"/>
  <c r="CY33" i="1" s="1"/>
  <c r="CL33" i="1"/>
  <c r="CN33" i="1"/>
  <c r="CA33" i="1"/>
  <c r="CC33" i="1" s="1"/>
  <c r="AD33" i="1"/>
  <c r="AF33" i="1"/>
  <c r="K33" i="1"/>
  <c r="J33" i="1"/>
  <c r="H33" i="1"/>
  <c r="DH29" i="1"/>
  <c r="DJ29" i="1" s="1"/>
  <c r="CW29" i="1"/>
  <c r="CY29" i="1" s="1"/>
  <c r="CL29" i="1"/>
  <c r="CN29" i="1"/>
  <c r="CA29" i="1"/>
  <c r="AD29" i="1"/>
  <c r="K29" i="1"/>
  <c r="J29" i="1"/>
  <c r="H29" i="1" s="1"/>
  <c r="J46" i="1"/>
  <c r="H46" i="1" s="1"/>
  <c r="K46" i="1"/>
  <c r="DH36" i="1"/>
  <c r="DJ36" i="1" s="1"/>
  <c r="CW36" i="1"/>
  <c r="CY36" i="1"/>
  <c r="CL36" i="1"/>
  <c r="CN36" i="1" s="1"/>
  <c r="CA36" i="1"/>
  <c r="CC36" i="1" s="1"/>
  <c r="AD36" i="1"/>
  <c r="AF36" i="1" s="1"/>
  <c r="K36" i="1"/>
  <c r="J36" i="1"/>
  <c r="DH46" i="1"/>
  <c r="DJ46" i="1" s="1"/>
  <c r="CW46" i="1"/>
  <c r="CY46" i="1" s="1"/>
  <c r="CL46" i="1"/>
  <c r="CN46" i="1" s="1"/>
  <c r="CA46" i="1"/>
  <c r="CC46" i="1"/>
  <c r="AD46" i="1"/>
  <c r="AF46" i="1" s="1"/>
  <c r="DH34" i="1"/>
  <c r="DJ34" i="1" s="1"/>
  <c r="CW34" i="1"/>
  <c r="CL34" i="1"/>
  <c r="CN34" i="1"/>
  <c r="CA34" i="1"/>
  <c r="CC34" i="1"/>
  <c r="AD34" i="1"/>
  <c r="AF34" i="1"/>
  <c r="K34" i="1"/>
  <c r="J34" i="1"/>
  <c r="M30" i="1"/>
  <c r="N29" i="1"/>
  <c r="L29" i="1" s="1"/>
  <c r="CN30" i="1"/>
  <c r="AF24" i="1"/>
  <c r="CN19" i="1"/>
  <c r="CY10" i="1"/>
  <c r="N24" i="1"/>
  <c r="CY14" i="1"/>
  <c r="CY15" i="1"/>
  <c r="DJ20" i="1"/>
  <c r="DJ23" i="1"/>
  <c r="DJ21" i="1"/>
  <c r="AF25" i="1"/>
  <c r="CC14" i="1"/>
  <c r="CN20" i="1"/>
  <c r="CN23" i="1"/>
  <c r="CN21" i="1"/>
  <c r="CY13" i="1"/>
  <c r="CY24" i="1"/>
  <c r="CY18" i="1"/>
  <c r="DJ27" i="1"/>
  <c r="DJ8" i="1"/>
  <c r="DJ12" i="1"/>
  <c r="DJ16" i="1"/>
  <c r="AF22" i="1"/>
  <c r="AF19" i="1"/>
  <c r="CC12" i="1"/>
  <c r="CN7" i="1"/>
  <c r="CN25" i="1"/>
  <c r="CN5" i="1"/>
  <c r="CY26" i="1"/>
  <c r="CY4" i="1"/>
  <c r="CY9" i="1"/>
  <c r="DJ3" i="1"/>
  <c r="DJ6" i="1"/>
  <c r="DJ17" i="1"/>
  <c r="M28" i="1"/>
  <c r="CC20" i="1"/>
  <c r="CN24" i="1"/>
  <c r="DJ5" i="1"/>
  <c r="CY11" i="1"/>
  <c r="DJ18" i="1"/>
  <c r="M22" i="1"/>
  <c r="M19" i="1"/>
  <c r="AF30" i="1"/>
  <c r="AF17" i="1"/>
  <c r="CC24" i="1"/>
  <c r="CC18" i="1"/>
  <c r="CN27" i="1"/>
  <c r="CN8" i="1"/>
  <c r="CY25" i="1"/>
  <c r="DJ26" i="1"/>
  <c r="DJ9" i="1"/>
  <c r="CC26" i="1"/>
  <c r="CN3" i="1"/>
  <c r="CN6" i="1"/>
  <c r="CN17" i="1"/>
  <c r="CY22" i="1"/>
  <c r="CY28" i="1"/>
  <c r="CY19" i="1"/>
  <c r="DJ10" i="1"/>
  <c r="DJ14" i="1"/>
  <c r="DJ15" i="1"/>
  <c r="CY34" i="1"/>
  <c r="CC29" i="1"/>
  <c r="CN49" i="1"/>
  <c r="CY40" i="1"/>
  <c r="DJ37" i="1"/>
  <c r="DJ38" i="1"/>
  <c r="M44" i="1"/>
  <c r="N43" i="1"/>
  <c r="N51" i="1"/>
  <c r="N36" i="1"/>
  <c r="CC50" i="1"/>
  <c r="CC11" i="1"/>
  <c r="M52" i="1"/>
  <c r="L52" i="1" s="1"/>
  <c r="H41" i="1"/>
  <c r="M33" i="1"/>
  <c r="M48" i="1"/>
  <c r="AF32" i="1"/>
  <c r="AF52" i="1"/>
  <c r="N46" i="1"/>
  <c r="N45" i="1"/>
  <c r="AF27" i="1"/>
  <c r="AS26" i="1"/>
  <c r="CC27" i="1"/>
  <c r="CC10" i="1"/>
  <c r="CC3" i="1"/>
  <c r="M47" i="1"/>
  <c r="N32" i="1"/>
  <c r="N52" i="1"/>
  <c r="N35" i="1"/>
  <c r="N41" i="1"/>
  <c r="CC23" i="1"/>
  <c r="M34" i="1"/>
  <c r="N33" i="1"/>
  <c r="N40" i="1"/>
  <c r="N48" i="1"/>
  <c r="M38" i="1"/>
  <c r="M51" i="1"/>
  <c r="M50" i="1"/>
  <c r="M25" i="1"/>
  <c r="N27" i="1"/>
  <c r="DJ7" i="1"/>
  <c r="M24" i="1"/>
  <c r="DJ25" i="1"/>
  <c r="M18" i="1"/>
  <c r="L18" i="1" s="1"/>
  <c r="H36" i="1"/>
  <c r="M36" i="1"/>
  <c r="M49" i="1"/>
  <c r="M39" i="1"/>
  <c r="AF51" i="1"/>
  <c r="AF50" i="1"/>
  <c r="AF28" i="1"/>
  <c r="AS20" i="1"/>
  <c r="AS23" i="1"/>
  <c r="CC28" i="1"/>
  <c r="CY12" i="1"/>
  <c r="DJ24" i="1"/>
  <c r="M20" i="1"/>
  <c r="AF7" i="1"/>
  <c r="AS24" i="1"/>
  <c r="CY6" i="1"/>
  <c r="DJ22" i="1"/>
  <c r="DJ28" i="1"/>
  <c r="DJ19" i="1"/>
  <c r="AS22" i="1"/>
  <c r="CY17" i="1"/>
  <c r="M26" i="1"/>
  <c r="CY27" i="1"/>
  <c r="CC25" i="1"/>
  <c r="M23" i="1"/>
  <c r="CC22" i="1"/>
  <c r="M31" i="1"/>
  <c r="AF18" i="1"/>
  <c r="AF23" i="1"/>
  <c r="N19" i="1"/>
  <c r="AS7" i="1"/>
  <c r="AS25" i="1"/>
  <c r="M29" i="1"/>
  <c r="N25" i="1"/>
  <c r="AF20" i="1"/>
  <c r="BQ45" i="1"/>
  <c r="BQ48" i="1"/>
  <c r="BQ35" i="1"/>
  <c r="BQ25" i="1"/>
  <c r="BQ26" i="1"/>
  <c r="BQ29" i="1"/>
  <c r="BQ33" i="1"/>
  <c r="N39" i="1"/>
  <c r="M37" i="1"/>
  <c r="BQ19" i="1"/>
  <c r="BQ23" i="1"/>
  <c r="BQ47" i="1"/>
  <c r="BQ49" i="1"/>
  <c r="BQ7" i="1"/>
  <c r="BQ11" i="1"/>
  <c r="BQ42" i="1"/>
  <c r="N28" i="1"/>
  <c r="M40" i="1"/>
  <c r="L40" i="1" s="1"/>
  <c r="M27" i="1"/>
  <c r="BE17" i="1"/>
  <c r="BE32" i="1"/>
  <c r="N34" i="1"/>
  <c r="L34" i="1" s="1"/>
  <c r="M6" i="1"/>
  <c r="BE18" i="1"/>
  <c r="BE36" i="1"/>
  <c r="BE7" i="1"/>
  <c r="BE24" i="1"/>
  <c r="BE10" i="1"/>
  <c r="BE5" i="1"/>
  <c r="M35" i="1"/>
  <c r="BE22" i="1"/>
  <c r="BE42" i="1"/>
  <c r="BE30" i="1"/>
  <c r="M45" i="1"/>
  <c r="BE37" i="1"/>
  <c r="BE47" i="1"/>
  <c r="BE50" i="1"/>
  <c r="N20" i="1"/>
  <c r="AS30" i="1"/>
  <c r="N10" i="1"/>
  <c r="N14" i="1"/>
  <c r="AS18" i="1"/>
  <c r="M21" i="1"/>
  <c r="N11" i="1"/>
  <c r="AS19" i="1"/>
  <c r="AF38" i="1"/>
  <c r="M43" i="1"/>
  <c r="L43" i="1" s="1"/>
  <c r="AF45" i="1"/>
  <c r="M42" i="1"/>
  <c r="AF26" i="1"/>
  <c r="AF10" i="1"/>
  <c r="AF11" i="1"/>
  <c r="AF37" i="1"/>
  <c r="M41" i="1"/>
  <c r="L41" i="1" s="1"/>
  <c r="AF29" i="1"/>
  <c r="H34" i="1"/>
  <c r="I34" i="1" s="1"/>
  <c r="N3" i="1" l="1"/>
  <c r="N7" i="1"/>
  <c r="CY3" i="1"/>
  <c r="CN9" i="1"/>
  <c r="AS3" i="1"/>
  <c r="AS6" i="1"/>
  <c r="M12" i="1"/>
  <c r="N5" i="1"/>
  <c r="L5" i="1" s="1"/>
  <c r="AS8" i="1"/>
  <c r="AS16" i="1"/>
  <c r="CC6" i="1"/>
  <c r="CN4" i="1"/>
  <c r="CY8" i="1"/>
  <c r="M5" i="1"/>
  <c r="M13" i="1"/>
  <c r="AF8" i="1"/>
  <c r="AF14" i="1"/>
  <c r="N4" i="1"/>
  <c r="AS5" i="1"/>
  <c r="I50" i="1"/>
  <c r="H40" i="1"/>
  <c r="I40" i="1" s="1"/>
  <c r="N49" i="1"/>
  <c r="N42" i="1"/>
  <c r="L42" i="1" s="1"/>
  <c r="N37" i="1"/>
  <c r="L37" i="1" s="1"/>
  <c r="M32" i="1"/>
  <c r="L32" i="1" s="1"/>
  <c r="N26" i="1"/>
  <c r="L26" i="1" s="1"/>
  <c r="AF12" i="1"/>
  <c r="AS27" i="1"/>
  <c r="CN18" i="1"/>
  <c r="M15" i="1"/>
  <c r="L27" i="1"/>
  <c r="BE9" i="1"/>
  <c r="BE11" i="1"/>
  <c r="BE44" i="1"/>
  <c r="BQ8" i="1"/>
  <c r="N12" i="1"/>
  <c r="BQ9" i="1"/>
  <c r="BQ30" i="1"/>
  <c r="BQ37" i="1"/>
  <c r="L21" i="1"/>
  <c r="H39" i="1"/>
  <c r="H44" i="1"/>
  <c r="L46" i="1"/>
  <c r="CN11" i="1"/>
  <c r="M10" i="1"/>
  <c r="L24" i="1"/>
  <c r="L45" i="1"/>
  <c r="BQ24" i="1"/>
  <c r="I41" i="1"/>
  <c r="AF41" i="1"/>
  <c r="L22" i="1"/>
  <c r="CC21" i="1"/>
  <c r="CN13" i="1"/>
  <c r="L20" i="1"/>
  <c r="L47" i="1"/>
  <c r="I46" i="1"/>
  <c r="H52" i="1"/>
  <c r="CN35" i="1"/>
  <c r="N38" i="1"/>
  <c r="L38" i="1" s="1"/>
  <c r="AF15" i="1"/>
  <c r="M17" i="1"/>
  <c r="L17" i="1" s="1"/>
  <c r="AS13" i="1"/>
  <c r="AS4" i="1"/>
  <c r="AS9" i="1"/>
  <c r="CC17" i="1"/>
  <c r="CN22" i="1"/>
  <c r="CN28" i="1"/>
  <c r="CY16" i="1"/>
  <c r="L39" i="1"/>
  <c r="L49" i="1"/>
  <c r="L48" i="1"/>
  <c r="N31" i="1"/>
  <c r="L31" i="1" s="1"/>
  <c r="N47" i="1"/>
  <c r="AF35" i="1"/>
  <c r="CC15" i="1"/>
  <c r="CC16" i="1"/>
  <c r="L28" i="1"/>
  <c r="N6" i="1"/>
  <c r="L6" i="1" s="1"/>
  <c r="BQ13" i="1"/>
  <c r="M14" i="1"/>
  <c r="L14" i="1" s="1"/>
  <c r="BQ18" i="1"/>
  <c r="L36" i="1"/>
  <c r="L19" i="1"/>
  <c r="I49" i="1"/>
  <c r="H51" i="1"/>
  <c r="I51" i="1" s="1"/>
  <c r="I42" i="1"/>
  <c r="H11" i="1"/>
  <c r="I11" i="1" s="1"/>
  <c r="N30" i="1"/>
  <c r="L30" i="1" s="1"/>
  <c r="N50" i="1"/>
  <c r="L50" i="1" s="1"/>
  <c r="N23" i="1"/>
  <c r="L23" i="1" s="1"/>
  <c r="AS21" i="1"/>
  <c r="L33" i="1"/>
  <c r="BQ17" i="1"/>
  <c r="N44" i="1"/>
  <c r="L44" i="1" s="1"/>
  <c r="AF16" i="1"/>
  <c r="CC4" i="1"/>
  <c r="CC9" i="1"/>
  <c r="AS31" i="1"/>
  <c r="BE28" i="1"/>
  <c r="BE41" i="1"/>
  <c r="BQ15" i="1"/>
  <c r="BQ31" i="1"/>
  <c r="BQ39" i="1"/>
  <c r="I29" i="1"/>
  <c r="I35" i="1"/>
  <c r="I38" i="1"/>
  <c r="AS17" i="1"/>
  <c r="CN26" i="1"/>
  <c r="DJ13" i="1"/>
  <c r="L25" i="1"/>
  <c r="L35" i="1"/>
  <c r="L51" i="1"/>
  <c r="BE23" i="1"/>
  <c r="BE34" i="1"/>
  <c r="BE52" i="1"/>
  <c r="BQ22" i="1"/>
  <c r="BQ28" i="1"/>
  <c r="BQ34" i="1"/>
  <c r="BQ50" i="1"/>
  <c r="BQ16" i="1"/>
  <c r="M16" i="1"/>
  <c r="L16" i="1" s="1"/>
  <c r="L11" i="1"/>
  <c r="BQ4" i="1"/>
  <c r="BE4" i="1"/>
  <c r="M4" i="1"/>
  <c r="L4" i="1" s="1"/>
  <c r="AF4" i="1"/>
  <c r="BQ14" i="1"/>
  <c r="BE14" i="1"/>
  <c r="AS14" i="1"/>
  <c r="CC8" i="1"/>
  <c r="BE8" i="1"/>
  <c r="M8" i="1"/>
  <c r="L8" i="1" s="1"/>
  <c r="L13" i="1"/>
  <c r="BE13" i="1"/>
  <c r="AF13" i="1"/>
  <c r="M7" i="1"/>
  <c r="L7" i="1" s="1"/>
  <c r="AS15" i="1"/>
  <c r="N15" i="1"/>
  <c r="M9" i="1"/>
  <c r="L9" i="1" s="1"/>
  <c r="BE3" i="1"/>
  <c r="M3" i="1"/>
  <c r="L3" i="1" s="1"/>
  <c r="L12" i="1"/>
  <c r="BQ12" i="1"/>
  <c r="BE12" i="1"/>
  <c r="AS12" i="1"/>
  <c r="BQ6" i="1"/>
  <c r="BE6" i="1"/>
  <c r="BQ10" i="1"/>
  <c r="AS10" i="1"/>
  <c r="L10" i="1"/>
  <c r="I52" i="1"/>
  <c r="I31" i="1"/>
  <c r="I39" i="1"/>
  <c r="I44" i="1"/>
  <c r="I36" i="1"/>
  <c r="I43" i="1"/>
  <c r="I37" i="1"/>
  <c r="I33" i="1"/>
  <c r="I32" i="1"/>
  <c r="L1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Aaron Burns</author>
  </authors>
  <commentList>
    <comment ref="C2" authorId="0" shapeId="0" xr:uid="{00000000-0006-0000-0000-000001000000}">
      <text>
        <r>
          <rPr>
            <sz val="8"/>
            <color indexed="81"/>
            <rFont val="Tahoma"/>
            <family val="2"/>
          </rPr>
          <t>If re-shoots are allowed, which attempt was this score?  Only the first attempt is counted - others are there for information only.</t>
        </r>
      </text>
    </comment>
    <comment ref="D2" authorId="0" shapeId="0" xr:uid="{00000000-0006-0000-0000-000002000000}">
      <text>
        <r>
          <rPr>
            <sz val="8"/>
            <color indexed="81"/>
            <rFont val="Tahoma"/>
            <family val="2"/>
          </rPr>
          <t>Unused</t>
        </r>
      </text>
    </comment>
    <comment ref="E2" authorId="0" shapeId="0" xr:uid="{00000000-0006-0000-0000-000003000000}">
      <text>
        <r>
          <rPr>
            <sz val="8"/>
            <color indexed="81"/>
            <rFont val="Tahoma"/>
            <family val="2"/>
          </rPr>
          <t>Unused</t>
        </r>
      </text>
    </comment>
    <comment ref="G2" authorId="0" shapeId="0" xr:uid="{00000000-0006-0000-0000-000004000000}">
      <text>
        <r>
          <rPr>
            <sz val="8"/>
            <color indexed="81"/>
            <rFont val="Tahoma"/>
            <family val="2"/>
          </rPr>
          <t>Unused in ODPL</t>
        </r>
      </text>
    </comment>
  </commentList>
</comments>
</file>

<file path=xl/sharedStrings.xml><?xml version="1.0" encoding="utf-8"?>
<sst xmlns="http://schemas.openxmlformats.org/spreadsheetml/2006/main" count="187" uniqueCount="99">
  <si>
    <t xml:space="preserve">   7. Press and hold the left mouse button, and drag the little black box all the way down to the last active row of your spreadsheet. </t>
  </si>
  <si>
    <t xml:space="preserve">   8. Re-protect the worksheet using Tools-&gt;Protection-&gt;Protect Sheet. Uncheck all boxes, except for "Select unlocked cells." </t>
  </si>
  <si>
    <t>Sort Div</t>
  </si>
  <si>
    <t>Sort Class</t>
  </si>
  <si>
    <t>Rank?</t>
  </si>
  <si>
    <t>Promote?</t>
  </si>
  <si>
    <t>IF(AND($H$2="Y",J3&gt;0,OR(AND(G3=1,G12=10),AND(G3=2,G21=20),AND(G3=3,G30=30),AND(G3=4,G39=40),AND(G3=5,G48=50),AND(G3=6,G57=60),AND(G3=7,G66=70),AND(G3=8,G75=80),AND(G3=9,G84=90),AND(G3=10,G93=100))),VLOOKUP(J3-1,SortLookup!$A$12:$B$15,2,FALSE),"")</t>
  </si>
  <si>
    <t>Columns I and J (Sort Div and Sort Class) are provided to allow a quick, three-column sort for final match results.</t>
  </si>
  <si>
    <t xml:space="preserve">   2. Select any cell in the spreadsheet.</t>
  </si>
  <si>
    <t xml:space="preserve">   4. In the Sort By box, select Sort Div.</t>
  </si>
  <si>
    <t xml:space="preserve">   5. In the first Then By box, select Sort Class.</t>
  </si>
  <si>
    <t xml:space="preserve">   6. In the second Then By box, select Total Match Score.</t>
  </si>
  <si>
    <t xml:space="preserve">   8. Click OK to sort your match results.</t>
  </si>
  <si>
    <t xml:space="preserve">   9. Re-protect the worksheet using Tools-&gt;Protection-&gt;Protect Sheet. Uncheck all boxes, except for "Select unlocked cells."</t>
  </si>
  <si>
    <t xml:space="preserve">   3. Select Data-&gt;Sort</t>
  </si>
  <si>
    <t>The Match Ranking and Match Promotion features (columns G and H) won't work properly until you have sorted your results by Division, Class, and Total Match Score.</t>
  </si>
  <si>
    <t xml:space="preserve">   7. In most cases, you will want to select Ascending order in all three radio buttons.</t>
  </si>
  <si>
    <t>ESR</t>
  </si>
  <si>
    <t>Help and instructions for this spreadsheet are available on the CCIDPA web site at http://www.ccidpa.org/scoring/spreadsheets.html</t>
  </si>
  <si>
    <t>Class</t>
  </si>
  <si>
    <t>Competitor</t>
  </si>
  <si>
    <t>Div</t>
  </si>
  <si>
    <t>Match Totals</t>
  </si>
  <si>
    <t>SSP</t>
  </si>
  <si>
    <t>ESP</t>
  </si>
  <si>
    <t>CDP</t>
  </si>
  <si>
    <t>SSR</t>
  </si>
  <si>
    <t>MA</t>
  </si>
  <si>
    <t>EX</t>
  </si>
  <si>
    <t>SS</t>
  </si>
  <si>
    <t>MM</t>
  </si>
  <si>
    <t>NV</t>
  </si>
  <si>
    <t>The shooter's division is looked up in the upper table and converted to anumber.</t>
  </si>
  <si>
    <t>Then his or her class is looked up in the lower table and converted to a number.</t>
  </si>
  <si>
    <t>IDPA Match Scoring Spreadsheet Sort Key lookup table</t>
  </si>
  <si>
    <t>A three-column sort on the division sort key first, class sort key next, and total match score third will yield a properly-ordered report.</t>
  </si>
  <si>
    <t>Table used to convert IDPA Divisions and classes into numeric sort keys.</t>
  </si>
  <si>
    <t>The sort keys can then be used with the total match scores to produce a sort by score within division and class.</t>
  </si>
  <si>
    <t>Entry #</t>
  </si>
  <si>
    <t>IDPA #</t>
  </si>
  <si>
    <t>Spl Cat</t>
  </si>
  <si>
    <t>Sort Keys</t>
  </si>
  <si>
    <t>Pts Dn</t>
  </si>
  <si>
    <t>Str 1 Raw Time</t>
  </si>
  <si>
    <t>Str 2 Raw Time</t>
  </si>
  <si>
    <t>Str 3 Raw Time</t>
  </si>
  <si>
    <t>Str 4 Raw Time</t>
  </si>
  <si>
    <t>Str 5 Raw Time</t>
  </si>
  <si>
    <t>Str 6 Raw Time</t>
  </si>
  <si>
    <t>Str 7 Raw Time</t>
  </si>
  <si>
    <t>PE</t>
  </si>
  <si>
    <t>FTN</t>
  </si>
  <si>
    <t>HNS</t>
  </si>
  <si>
    <t>FTDR</t>
  </si>
  <si>
    <t>Stage Raw Time</t>
  </si>
  <si>
    <t>Pen Sec</t>
  </si>
  <si>
    <t>Total Stage Score</t>
  </si>
  <si>
    <t>This table is used to look up IDPA Classes using the numeric Class Sort Key value for purposes of promotions at sanctioned matches.</t>
  </si>
  <si>
    <t>Pts Dn/2</t>
  </si>
  <si>
    <t>Tot Pts Dn</t>
  </si>
  <si>
    <t>Tot Raw Time</t>
  </si>
  <si>
    <t>Tot Pen Time</t>
  </si>
  <si>
    <t>Tot Pts Dn/2</t>
  </si>
  <si>
    <t>Total Match Score</t>
  </si>
  <si>
    <t xml:space="preserve"> </t>
  </si>
  <si>
    <t>Invalid Shooter Class entered on spreadsheet!</t>
  </si>
  <si>
    <t>n</t>
  </si>
  <si>
    <t>If you delete rows in the scoring spreadsheet, and column H "blows up" with #REF! errors, replace the formulas in column H:</t>
  </si>
  <si>
    <t>(Remember to add the equal sign at the beginning of this formula!)</t>
  </si>
  <si>
    <t xml:space="preserve">   1. Unprotect the scoring worksheet using Tools-&gt;Protection-&gt;Unprotect Sheet. </t>
  </si>
  <si>
    <t xml:space="preserve">   2. Select this Help worksheet, and copy the formula below.</t>
  </si>
  <si>
    <t xml:space="preserve">   3. Return to the scoring worksheet.</t>
  </si>
  <si>
    <t xml:space="preserve">   4. Paste the copied formula into cell H3, and add an equal sign to the beginning of it.</t>
  </si>
  <si>
    <t xml:space="preserve">   5. Left-click and select the cell at location H3.</t>
  </si>
  <si>
    <t xml:space="preserve">   6. Place the cursor on the little black box that appears at the bottom right of cell H3. </t>
  </si>
  <si>
    <t>Attempt</t>
  </si>
  <si>
    <r>
      <t>Name ("</t>
    </r>
    <r>
      <rPr>
        <b/>
        <i/>
        <sz val="10"/>
        <color indexed="10"/>
        <rFont val="Arial"/>
        <family val="2"/>
      </rPr>
      <t>firstname,lastinitial", such as "steve,h", without the quotes</t>
    </r>
    <r>
      <rPr>
        <b/>
        <sz val="10"/>
        <rFont val="Arial"/>
        <family val="2"/>
      </rPr>
      <t>)</t>
    </r>
  </si>
  <si>
    <t xml:space="preserve"> Stage 8 </t>
  </si>
  <si>
    <t xml:space="preserve"> Stage 7 </t>
  </si>
  <si>
    <t xml:space="preserve"> Stage 6 </t>
  </si>
  <si>
    <t xml:space="preserve"> Stage 5 </t>
  </si>
  <si>
    <t xml:space="preserve"> Stage 4 </t>
  </si>
  <si>
    <t xml:space="preserve"> Stage 3 </t>
  </si>
  <si>
    <t xml:space="preserve"> Stage 2 </t>
  </si>
  <si>
    <t xml:space="preserve"> Stage 1 </t>
  </si>
  <si>
    <t>Brandon</t>
  </si>
  <si>
    <t>Aaron</t>
  </si>
  <si>
    <t>Eliane</t>
  </si>
  <si>
    <t>Kevin</t>
  </si>
  <si>
    <t>Nicole</t>
  </si>
  <si>
    <t>Theo</t>
  </si>
  <si>
    <t>Gregg</t>
  </si>
  <si>
    <t>Steve</t>
  </si>
  <si>
    <t>Ryan</t>
  </si>
  <si>
    <t>Dean</t>
  </si>
  <si>
    <t>Pete</t>
  </si>
  <si>
    <t>Mark</t>
  </si>
  <si>
    <t>Patryk</t>
  </si>
  <si>
    <t>Iain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</si>
</sst>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8"/>
      <color indexed="22"/>
      <name val="Arial"/>
      <family val="2"/>
    </font>
    <font>
      <sz val="8"/>
      <color indexed="23"/>
      <name val="Arial Narrow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b/>
      <i/>
      <sz val="10"/>
      <color indexed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Border="1" applyAlignment="1" applyProtection="1">
      <alignment horizontal="center"/>
      <protection locked="0"/>
    </xf>
    <xf numFmtId="1" fontId="0" fillId="0" borderId="0" xfId="0" applyNumberFormat="1" applyBorder="1" applyAlignment="1" applyProtection="1">
      <alignment horizontal="right" vertical="center"/>
    </xf>
    <xf numFmtId="2" fontId="0" fillId="0" borderId="2" xfId="0" applyNumberFormat="1" applyBorder="1" applyAlignment="1" applyProtection="1">
      <alignment horizontal="right" vertical="center"/>
    </xf>
    <xf numFmtId="1" fontId="0" fillId="0" borderId="3" xfId="0" applyNumberFormat="1" applyBorder="1" applyAlignment="1" applyProtection="1">
      <alignment horizontal="right" vertical="center"/>
    </xf>
    <xf numFmtId="49" fontId="0" fillId="0" borderId="0" xfId="0" applyNumberFormat="1" applyAlignment="1">
      <alignment horizontal="center"/>
    </xf>
    <xf numFmtId="49" fontId="2" fillId="0" borderId="0" xfId="0" applyNumberFormat="1" applyFont="1"/>
    <xf numFmtId="49" fontId="0" fillId="0" borderId="0" xfId="0" applyNumberFormat="1"/>
    <xf numFmtId="1" fontId="0" fillId="0" borderId="0" xfId="0" applyNumberFormat="1" applyAlignment="1">
      <alignment horizontal="center"/>
    </xf>
    <xf numFmtId="1" fontId="0" fillId="0" borderId="0" xfId="0" applyNumberFormat="1"/>
    <xf numFmtId="1" fontId="3" fillId="0" borderId="2" xfId="0" applyNumberFormat="1" applyFont="1" applyBorder="1" applyAlignment="1" applyProtection="1">
      <alignment horizontal="center" vertical="center"/>
    </xf>
    <xf numFmtId="1" fontId="1" fillId="0" borderId="3" xfId="0" applyNumberFormat="1" applyFont="1" applyBorder="1" applyAlignment="1" applyProtection="1">
      <alignment horizontal="center" vertical="center"/>
    </xf>
    <xf numFmtId="0" fontId="0" fillId="0" borderId="0" xfId="0" applyBorder="1" applyProtection="1"/>
    <xf numFmtId="164" fontId="0" fillId="0" borderId="0" xfId="0" applyNumberFormat="1" applyBorder="1" applyAlignment="1" applyProtection="1">
      <alignment horizontal="right" vertical="center"/>
    </xf>
    <xf numFmtId="2" fontId="2" fillId="0" borderId="4" xfId="0" applyNumberFormat="1" applyFont="1" applyBorder="1" applyAlignment="1" applyProtection="1">
      <alignment horizontal="right" vertical="center"/>
    </xf>
    <xf numFmtId="1" fontId="1" fillId="0" borderId="5" xfId="0" applyNumberFormat="1" applyFont="1" applyBorder="1" applyAlignment="1" applyProtection="1">
      <alignment horizontal="center" vertical="center"/>
    </xf>
    <xf numFmtId="1" fontId="3" fillId="0" borderId="4" xfId="0" applyNumberFormat="1" applyFont="1" applyBorder="1" applyAlignment="1" applyProtection="1">
      <alignment horizontal="center" vertical="center"/>
    </xf>
    <xf numFmtId="49" fontId="0" fillId="0" borderId="0" xfId="0" applyNumberFormat="1" applyAlignment="1">
      <alignment wrapText="1"/>
    </xf>
    <xf numFmtId="49" fontId="0" fillId="0" borderId="0" xfId="0" applyNumberFormat="1" applyAlignment="1" applyProtection="1">
      <alignment wrapText="1"/>
    </xf>
    <xf numFmtId="49" fontId="2" fillId="0" borderId="6" xfId="0" applyNumberFormat="1" applyFont="1" applyBorder="1" applyAlignment="1" applyProtection="1">
      <alignment horizontal="center" wrapText="1"/>
    </xf>
    <xf numFmtId="49" fontId="2" fillId="0" borderId="7" xfId="0" applyNumberFormat="1" applyFont="1" applyBorder="1" applyAlignment="1" applyProtection="1">
      <alignment horizontal="center" wrapText="1"/>
    </xf>
    <xf numFmtId="49" fontId="2" fillId="0" borderId="8" xfId="0" applyNumberFormat="1" applyFont="1" applyBorder="1" applyAlignment="1" applyProtection="1">
      <alignment horizontal="center" wrapText="1"/>
    </xf>
    <xf numFmtId="49" fontId="4" fillId="0" borderId="9" xfId="0" applyNumberFormat="1" applyFont="1" applyBorder="1" applyAlignment="1" applyProtection="1">
      <alignment horizontal="center" vertical="center" textRotation="180"/>
    </xf>
    <xf numFmtId="49" fontId="4" fillId="0" borderId="8" xfId="0" applyNumberFormat="1" applyFont="1" applyBorder="1" applyAlignment="1" applyProtection="1">
      <alignment horizontal="center" vertical="center" textRotation="180"/>
    </xf>
    <xf numFmtId="49" fontId="2" fillId="0" borderId="10" xfId="0" applyNumberFormat="1" applyFont="1" applyBorder="1" applyAlignment="1" applyProtection="1">
      <alignment horizontal="center" wrapText="1"/>
    </xf>
    <xf numFmtId="49" fontId="2" fillId="0" borderId="9" xfId="0" applyNumberFormat="1" applyFont="1" applyBorder="1" applyAlignment="1" applyProtection="1">
      <alignment horizontal="center" wrapText="1"/>
    </xf>
    <xf numFmtId="49" fontId="2" fillId="0" borderId="11" xfId="0" applyNumberFormat="1" applyFont="1" applyBorder="1" applyAlignment="1" applyProtection="1">
      <alignment horizontal="center" wrapText="1"/>
    </xf>
    <xf numFmtId="49" fontId="2" fillId="0" borderId="12" xfId="0" applyNumberFormat="1" applyFont="1" applyBorder="1" applyAlignment="1" applyProtection="1">
      <alignment horizontal="center" wrapText="1"/>
    </xf>
    <xf numFmtId="2" fontId="2" fillId="0" borderId="13" xfId="0" applyNumberFormat="1" applyFont="1" applyBorder="1" applyAlignment="1" applyProtection="1">
      <alignment horizontal="right" vertical="center"/>
    </xf>
    <xf numFmtId="2" fontId="0" fillId="0" borderId="14" xfId="0" applyNumberFormat="1" applyBorder="1" applyAlignment="1" applyProtection="1">
      <alignment horizontal="right" vertical="center"/>
    </xf>
    <xf numFmtId="49" fontId="2" fillId="0" borderId="15" xfId="0" applyNumberFormat="1" applyFont="1" applyBorder="1" applyAlignment="1" applyProtection="1">
      <alignment horizontal="center" wrapText="1"/>
    </xf>
    <xf numFmtId="49" fontId="2" fillId="0" borderId="16" xfId="0" applyNumberFormat="1" applyFont="1" applyBorder="1" applyAlignment="1" applyProtection="1">
      <alignment horizontal="center" wrapText="1"/>
    </xf>
    <xf numFmtId="164" fontId="0" fillId="0" borderId="17" xfId="0" applyNumberFormat="1" applyBorder="1" applyAlignment="1" applyProtection="1">
      <alignment horizontal="right" vertical="center"/>
    </xf>
    <xf numFmtId="1" fontId="0" fillId="0" borderId="18" xfId="0" applyNumberFormat="1" applyBorder="1" applyAlignment="1" applyProtection="1">
      <alignment horizontal="right" vertical="center"/>
    </xf>
    <xf numFmtId="49" fontId="4" fillId="0" borderId="19" xfId="0" applyNumberFormat="1" applyFont="1" applyBorder="1" applyAlignment="1" applyProtection="1">
      <alignment horizontal="center" wrapText="1"/>
    </xf>
    <xf numFmtId="49" fontId="4" fillId="0" borderId="20" xfId="0" applyNumberFormat="1" applyFont="1" applyBorder="1" applyAlignment="1" applyProtection="1">
      <alignment horizontal="center" wrapText="1"/>
    </xf>
    <xf numFmtId="49" fontId="2" fillId="0" borderId="0" xfId="0" applyNumberFormat="1" applyFont="1" applyAlignment="1" applyProtection="1">
      <alignment wrapText="1"/>
    </xf>
    <xf numFmtId="49" fontId="5" fillId="0" borderId="0" xfId="0" applyNumberFormat="1" applyFont="1" applyAlignment="1" applyProtection="1">
      <alignment wrapText="1"/>
    </xf>
    <xf numFmtId="49" fontId="2" fillId="0" borderId="0" xfId="0" applyNumberFormat="1" applyFont="1" applyAlignment="1">
      <alignment wrapText="1"/>
    </xf>
    <xf numFmtId="49" fontId="2" fillId="0" borderId="7" xfId="0" applyNumberFormat="1" applyFont="1" applyBorder="1" applyAlignment="1" applyProtection="1">
      <alignment horizontal="center" textRotation="90" wrapText="1"/>
    </xf>
    <xf numFmtId="49" fontId="2" fillId="0" borderId="6" xfId="0" applyNumberFormat="1" applyFont="1" applyBorder="1" applyAlignment="1" applyProtection="1">
      <alignment horizontal="center" textRotation="90" wrapText="1"/>
    </xf>
    <xf numFmtId="1" fontId="2" fillId="0" borderId="7" xfId="0" applyNumberFormat="1" applyFont="1" applyBorder="1" applyAlignment="1" applyProtection="1">
      <alignment horizontal="center" textRotation="90" wrapText="1"/>
    </xf>
    <xf numFmtId="1" fontId="0" fillId="0" borderId="0" xfId="0" applyNumberFormat="1" applyBorder="1"/>
    <xf numFmtId="0" fontId="0" fillId="0" borderId="2" xfId="0" applyBorder="1"/>
    <xf numFmtId="49" fontId="4" fillId="0" borderId="21" xfId="0" applyNumberFormat="1" applyFont="1" applyBorder="1" applyAlignment="1" applyProtection="1">
      <alignment horizontal="center" vertical="center" wrapText="1"/>
    </xf>
    <xf numFmtId="49" fontId="4" fillId="0" borderId="22" xfId="0" applyNumberFormat="1" applyFont="1" applyBorder="1" applyAlignment="1" applyProtection="1">
      <alignment horizontal="center" vertical="center" wrapText="1"/>
    </xf>
    <xf numFmtId="0" fontId="0" fillId="0" borderId="0" xfId="0" applyProtection="1"/>
    <xf numFmtId="0" fontId="0" fillId="2" borderId="23" xfId="0" applyFill="1" applyBorder="1" applyAlignment="1" applyProtection="1">
      <alignment horizontal="center" vertical="center"/>
      <protection locked="0"/>
    </xf>
    <xf numFmtId="49" fontId="0" fillId="2" borderId="0" xfId="0" applyNumberFormat="1" applyFill="1" applyBorder="1" applyAlignment="1" applyProtection="1">
      <alignment horizontal="left" vertical="center"/>
      <protection locked="0"/>
    </xf>
    <xf numFmtId="1" fontId="0" fillId="2" borderId="0" xfId="0" applyNumberFormat="1" applyFill="1" applyBorder="1" applyAlignment="1" applyProtection="1">
      <alignment horizontal="left" vertical="center"/>
      <protection locked="0"/>
    </xf>
    <xf numFmtId="2" fontId="0" fillId="2" borderId="23" xfId="0" applyNumberFormat="1" applyFill="1" applyBorder="1" applyAlignment="1" applyProtection="1">
      <alignment horizontal="right" vertical="center"/>
      <protection locked="0"/>
    </xf>
    <xf numFmtId="2" fontId="0" fillId="2" borderId="0" xfId="0" applyNumberFormat="1" applyFill="1" applyBorder="1" applyAlignment="1" applyProtection="1">
      <alignment horizontal="right" vertical="center"/>
      <protection locked="0"/>
    </xf>
    <xf numFmtId="1" fontId="0" fillId="2" borderId="0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49" fontId="2" fillId="0" borderId="27" xfId="0" applyNumberFormat="1" applyFont="1" applyBorder="1" applyAlignment="1" applyProtection="1">
      <alignment horizontal="fill"/>
    </xf>
    <xf numFmtId="49" fontId="4" fillId="0" borderId="28" xfId="0" applyNumberFormat="1" applyFont="1" applyBorder="1" applyAlignment="1" applyProtection="1">
      <alignment horizontal="center" wrapText="1"/>
    </xf>
    <xf numFmtId="49" fontId="4" fillId="0" borderId="27" xfId="0" applyNumberFormat="1" applyFont="1" applyBorder="1" applyAlignment="1" applyProtection="1">
      <alignment horizontal="center" wrapText="1"/>
    </xf>
    <xf numFmtId="49" fontId="2" fillId="0" borderId="27" xfId="0" applyNumberFormat="1" applyFont="1" applyBorder="1" applyAlignment="1" applyProtection="1">
      <alignment horizontal="center"/>
    </xf>
    <xf numFmtId="49" fontId="2" fillId="0" borderId="27" xfId="0" applyNumberFormat="1" applyFont="1" applyBorder="1" applyAlignment="1">
      <alignment horizontal="center"/>
    </xf>
    <xf numFmtId="49" fontId="2" fillId="0" borderId="24" xfId="0" applyNumberFormat="1" applyFont="1" applyBorder="1" applyAlignment="1" applyProtection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49" fontId="2" fillId="0" borderId="24" xfId="0" applyNumberFormat="1" applyFont="1" applyBorder="1" applyAlignment="1" applyProtection="1">
      <alignment horizontal="fill"/>
    </xf>
    <xf numFmtId="49" fontId="2" fillId="0" borderId="25" xfId="0" applyNumberFormat="1" applyFont="1" applyBorder="1" applyAlignment="1" applyProtection="1">
      <alignment horizontal="fill"/>
    </xf>
    <xf numFmtId="49" fontId="2" fillId="0" borderId="26" xfId="0" applyNumberFormat="1" applyFont="1" applyBorder="1" applyAlignment="1" applyProtection="1">
      <alignment horizontal="fill"/>
    </xf>
  </cellXfs>
  <cellStyles count="1">
    <cellStyle name="Normal" xfId="0" builtinId="0"/>
  </cellStyles>
  <dxfs count="1">
    <dxf>
      <font>
        <condense val="0"/>
        <extend val="0"/>
        <color indexed="22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J75"/>
  <sheetViews>
    <sheetView tabSelected="1" zoomScaleNormal="100" workbookViewId="0">
      <pane xSplit="7" ySplit="2" topLeftCell="H3" activePane="bottomRight" state="frozenSplit"/>
      <selection pane="topRight" activeCell="K1" sqref="K1"/>
      <selection pane="bottomLeft" activeCell="A3" sqref="A3"/>
      <selection pane="bottomRight" activeCell="B3" sqref="B3"/>
    </sheetView>
  </sheetViews>
  <sheetFormatPr defaultColWidth="6.453125" defaultRowHeight="12.5" x14ac:dyDescent="0.25"/>
  <cols>
    <col min="1" max="1" width="4" style="3" bestFit="1" customWidth="1"/>
    <col min="2" max="2" width="25.6328125" style="2" bestFit="1" customWidth="1"/>
    <col min="3" max="3" width="2.54296875" style="44" hidden="1" customWidth="1"/>
    <col min="4" max="4" width="3.36328125" style="2" hidden="1" customWidth="1"/>
    <col min="5" max="5" width="4" style="2" hidden="1" customWidth="1"/>
    <col min="6" max="6" width="4.6328125" style="2" hidden="1" customWidth="1"/>
    <col min="7" max="7" width="5.6328125" style="2" hidden="1" customWidth="1"/>
    <col min="8" max="9" width="3.6328125" style="14" hidden="1" customWidth="1"/>
    <col min="10" max="11" width="2" style="14" hidden="1" customWidth="1"/>
    <col min="12" max="12" width="8.453125" style="14" bestFit="1" customWidth="1"/>
    <col min="13" max="13" width="7.453125" style="2" bestFit="1" customWidth="1"/>
    <col min="14" max="14" width="5.36328125" style="2" customWidth="1"/>
    <col min="15" max="15" width="5.453125" style="2" bestFit="1" customWidth="1"/>
    <col min="16" max="16" width="5" style="2" bestFit="1" customWidth="1"/>
    <col min="17" max="17" width="6.36328125" style="2" customWidth="1"/>
    <col min="18" max="23" width="5.453125" style="2" hidden="1" customWidth="1"/>
    <col min="24" max="24" width="3.6328125" style="2" customWidth="1"/>
    <col min="25" max="27" width="2.36328125" style="2" customWidth="1"/>
    <col min="28" max="28" width="3.453125" style="2" customWidth="1"/>
    <col min="29" max="29" width="6.6328125" style="2" bestFit="1" customWidth="1"/>
    <col min="30" max="30" width="4.453125" style="2" bestFit="1" customWidth="1"/>
    <col min="31" max="31" width="4.36328125" style="2" customWidth="1"/>
    <col min="32" max="32" width="7" style="1" bestFit="1" customWidth="1"/>
    <col min="33" max="33" width="6.36328125" customWidth="1"/>
    <col min="34" max="35" width="5.453125" hidden="1" customWidth="1"/>
    <col min="36" max="36" width="5.453125" style="2" hidden="1" customWidth="1"/>
    <col min="37" max="37" width="4.453125" customWidth="1"/>
    <col min="38" max="40" width="2.36328125" customWidth="1"/>
    <col min="41" max="41" width="3.453125" customWidth="1"/>
    <col min="42" max="42" width="6.453125" style="2" bestFit="1" customWidth="1"/>
    <col min="43" max="43" width="4.453125" style="2" bestFit="1" customWidth="1"/>
    <col min="44" max="44" width="4.36328125" bestFit="1" customWidth="1"/>
    <col min="45" max="45" width="6.453125" customWidth="1"/>
    <col min="46" max="46" width="6.36328125" customWidth="1"/>
    <col min="47" max="48" width="5.453125" hidden="1" customWidth="1"/>
    <col min="49" max="49" width="3.6328125" customWidth="1"/>
    <col min="50" max="52" width="2.36328125" customWidth="1"/>
    <col min="53" max="53" width="3.453125" customWidth="1"/>
    <col min="54" max="54" width="6.453125" style="2" bestFit="1" customWidth="1"/>
    <col min="55" max="55" width="4.453125" style="2" bestFit="1" customWidth="1"/>
    <col min="56" max="56" width="4.36328125" bestFit="1" customWidth="1"/>
    <col min="57" max="57" width="6.453125" customWidth="1"/>
    <col min="58" max="58" width="6.36328125" customWidth="1"/>
    <col min="59" max="59" width="5.453125" hidden="1" customWidth="1"/>
    <col min="60" max="60" width="5.453125" style="2" hidden="1" customWidth="1"/>
    <col min="61" max="61" width="3.6328125" customWidth="1"/>
    <col min="62" max="64" width="2.36328125" customWidth="1"/>
    <col min="65" max="65" width="3.453125" customWidth="1"/>
    <col min="66" max="66" width="6.453125" style="2" bestFit="1" customWidth="1"/>
    <col min="67" max="67" width="4.453125" style="2" bestFit="1" customWidth="1"/>
    <col min="68" max="68" width="4.36328125" customWidth="1"/>
    <col min="69" max="69" width="6.453125" customWidth="1"/>
    <col min="70" max="70" width="6.36328125" customWidth="1"/>
    <col min="71" max="72" width="5.453125" hidden="1" customWidth="1"/>
    <col min="73" max="73" width="3.6328125" customWidth="1"/>
    <col min="74" max="76" width="2.36328125" customWidth="1"/>
    <col min="77" max="77" width="3.453125" customWidth="1"/>
    <col min="78" max="78" width="6.453125" style="2" bestFit="1" customWidth="1"/>
    <col min="79" max="79" width="4.453125" style="2" bestFit="1" customWidth="1"/>
    <col min="80" max="80" width="4.36328125" customWidth="1"/>
    <col min="81" max="81" width="6.453125" customWidth="1"/>
    <col min="82" max="82" width="6.36328125" customWidth="1"/>
    <col min="83" max="83" width="5.453125" hidden="1" customWidth="1"/>
    <col min="84" max="84" width="3.6328125" customWidth="1"/>
    <col min="85" max="87" width="2.36328125" customWidth="1"/>
    <col min="88" max="88" width="3.453125" customWidth="1"/>
    <col min="89" max="89" width="6.453125" style="2" bestFit="1" customWidth="1"/>
    <col min="90" max="90" width="4.453125" style="2" bestFit="1" customWidth="1"/>
    <col min="91" max="91" width="4.36328125" customWidth="1"/>
    <col min="92" max="92" width="6.453125" customWidth="1"/>
    <col min="93" max="93" width="6.36328125" customWidth="1"/>
    <col min="94" max="94" width="5.453125" customWidth="1"/>
    <col min="95" max="95" width="3.6328125" customWidth="1"/>
    <col min="96" max="98" width="2.36328125" customWidth="1"/>
    <col min="99" max="99" width="3.453125" customWidth="1"/>
    <col min="100" max="100" width="6.453125" style="2" bestFit="1" customWidth="1"/>
    <col min="101" max="101" width="4.453125" style="2" bestFit="1" customWidth="1"/>
    <col min="102" max="102" width="4.36328125" customWidth="1"/>
    <col min="103" max="103" width="6.453125" customWidth="1"/>
    <col min="104" max="104" width="6.36328125" customWidth="1"/>
    <col min="105" max="105" width="5.453125" customWidth="1"/>
    <col min="106" max="106" width="3.6328125" customWidth="1"/>
    <col min="107" max="109" width="2.36328125" customWidth="1"/>
    <col min="110" max="110" width="3.453125" customWidth="1"/>
    <col min="111" max="111" width="6.453125" style="2" bestFit="1" customWidth="1"/>
    <col min="112" max="112" width="4.453125" style="2" bestFit="1" customWidth="1"/>
    <col min="113" max="113" width="4.36328125" customWidth="1"/>
  </cols>
  <sheetData>
    <row r="1" spans="1:114" ht="27" customHeight="1" thickTop="1" x14ac:dyDescent="0.3">
      <c r="A1" s="59" t="s">
        <v>20</v>
      </c>
      <c r="B1" s="60"/>
      <c r="C1" s="60"/>
      <c r="D1" s="60"/>
      <c r="E1" s="60"/>
      <c r="F1" s="60"/>
      <c r="G1" s="60"/>
      <c r="H1" s="36" t="s">
        <v>4</v>
      </c>
      <c r="I1" s="37" t="s">
        <v>5</v>
      </c>
      <c r="J1" s="57" t="s">
        <v>41</v>
      </c>
      <c r="K1" s="58"/>
      <c r="L1" s="61" t="s">
        <v>22</v>
      </c>
      <c r="M1" s="62"/>
      <c r="N1" s="62"/>
      <c r="O1" s="62"/>
      <c r="P1" s="63"/>
      <c r="Q1" s="64" t="s">
        <v>84</v>
      </c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6"/>
      <c r="AG1" s="56" t="s">
        <v>83</v>
      </c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 t="s">
        <v>82</v>
      </c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 t="s">
        <v>81</v>
      </c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 t="s">
        <v>80</v>
      </c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 t="s">
        <v>79</v>
      </c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 t="s">
        <v>78</v>
      </c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 t="s">
        <v>77</v>
      </c>
      <c r="DA1" s="56"/>
      <c r="DB1" s="56"/>
      <c r="DC1" s="56"/>
      <c r="DD1" s="56"/>
      <c r="DE1" s="56"/>
      <c r="DF1" s="56"/>
      <c r="DG1" s="56"/>
      <c r="DH1" s="56"/>
      <c r="DI1" s="56"/>
      <c r="DJ1" s="56"/>
    </row>
    <row r="2" spans="1:114" s="48" customFormat="1" ht="56" customHeight="1" thickBot="1" x14ac:dyDescent="0.35">
      <c r="A2" s="42" t="s">
        <v>38</v>
      </c>
      <c r="B2" s="22" t="s">
        <v>76</v>
      </c>
      <c r="C2" s="43" t="s">
        <v>75</v>
      </c>
      <c r="D2" s="41" t="s">
        <v>39</v>
      </c>
      <c r="E2" s="22" t="s">
        <v>40</v>
      </c>
      <c r="F2" s="22" t="s">
        <v>21</v>
      </c>
      <c r="G2" s="23" t="s">
        <v>19</v>
      </c>
      <c r="H2" s="46" t="s">
        <v>66</v>
      </c>
      <c r="I2" s="47" t="s">
        <v>66</v>
      </c>
      <c r="J2" s="24" t="s">
        <v>2</v>
      </c>
      <c r="K2" s="25" t="s">
        <v>3</v>
      </c>
      <c r="L2" s="28" t="s">
        <v>63</v>
      </c>
      <c r="M2" s="29" t="s">
        <v>60</v>
      </c>
      <c r="N2" s="26" t="s">
        <v>61</v>
      </c>
      <c r="O2" s="32" t="s">
        <v>62</v>
      </c>
      <c r="P2" s="33" t="s">
        <v>59</v>
      </c>
      <c r="Q2" s="21" t="s">
        <v>43</v>
      </c>
      <c r="R2" s="22" t="s">
        <v>44</v>
      </c>
      <c r="S2" s="22" t="s">
        <v>45</v>
      </c>
      <c r="T2" s="22" t="s">
        <v>46</v>
      </c>
      <c r="U2" s="22" t="s">
        <v>47</v>
      </c>
      <c r="V2" s="22" t="s">
        <v>48</v>
      </c>
      <c r="W2" s="22" t="s">
        <v>49</v>
      </c>
      <c r="X2" s="22" t="s">
        <v>42</v>
      </c>
      <c r="Y2" s="22" t="s">
        <v>50</v>
      </c>
      <c r="Z2" s="22" t="s">
        <v>51</v>
      </c>
      <c r="AA2" s="22" t="s">
        <v>52</v>
      </c>
      <c r="AB2" s="26" t="s">
        <v>53</v>
      </c>
      <c r="AC2" s="27" t="s">
        <v>54</v>
      </c>
      <c r="AD2" s="22" t="s">
        <v>58</v>
      </c>
      <c r="AE2" s="22" t="s">
        <v>55</v>
      </c>
      <c r="AF2" s="23" t="s">
        <v>56</v>
      </c>
      <c r="AG2" s="21" t="s">
        <v>43</v>
      </c>
      <c r="AH2" s="22" t="s">
        <v>44</v>
      </c>
      <c r="AI2" s="22" t="s">
        <v>45</v>
      </c>
      <c r="AJ2" s="22" t="s">
        <v>46</v>
      </c>
      <c r="AK2" s="22" t="s">
        <v>42</v>
      </c>
      <c r="AL2" s="22" t="s">
        <v>50</v>
      </c>
      <c r="AM2" s="22" t="s">
        <v>51</v>
      </c>
      <c r="AN2" s="22" t="s">
        <v>52</v>
      </c>
      <c r="AO2" s="22" t="s">
        <v>53</v>
      </c>
      <c r="AP2" s="27" t="s">
        <v>54</v>
      </c>
      <c r="AQ2" s="22" t="s">
        <v>58</v>
      </c>
      <c r="AR2" s="22" t="s">
        <v>55</v>
      </c>
      <c r="AS2" s="23" t="s">
        <v>56</v>
      </c>
      <c r="AT2" s="21" t="s">
        <v>43</v>
      </c>
      <c r="AU2" s="22" t="s">
        <v>44</v>
      </c>
      <c r="AV2" s="22" t="s">
        <v>45</v>
      </c>
      <c r="AW2" s="22" t="s">
        <v>42</v>
      </c>
      <c r="AX2" s="22" t="s">
        <v>50</v>
      </c>
      <c r="AY2" s="22" t="s">
        <v>51</v>
      </c>
      <c r="AZ2" s="22" t="s">
        <v>52</v>
      </c>
      <c r="BA2" s="22" t="s">
        <v>53</v>
      </c>
      <c r="BB2" s="27" t="s">
        <v>54</v>
      </c>
      <c r="BC2" s="22" t="s">
        <v>58</v>
      </c>
      <c r="BD2" s="22" t="s">
        <v>55</v>
      </c>
      <c r="BE2" s="23" t="s">
        <v>56</v>
      </c>
      <c r="BF2" s="21" t="s">
        <v>43</v>
      </c>
      <c r="BG2" s="22" t="s">
        <v>44</v>
      </c>
      <c r="BH2" s="22" t="s">
        <v>45</v>
      </c>
      <c r="BI2" s="22" t="s">
        <v>42</v>
      </c>
      <c r="BJ2" s="22" t="s">
        <v>50</v>
      </c>
      <c r="BK2" s="22" t="s">
        <v>51</v>
      </c>
      <c r="BL2" s="22" t="s">
        <v>52</v>
      </c>
      <c r="BM2" s="22" t="s">
        <v>53</v>
      </c>
      <c r="BN2" s="27" t="s">
        <v>54</v>
      </c>
      <c r="BO2" s="22" t="s">
        <v>58</v>
      </c>
      <c r="BP2" s="22" t="s">
        <v>55</v>
      </c>
      <c r="BQ2" s="23" t="s">
        <v>56</v>
      </c>
      <c r="BR2" s="21" t="s">
        <v>43</v>
      </c>
      <c r="BS2" s="22" t="s">
        <v>44</v>
      </c>
      <c r="BT2" s="22" t="s">
        <v>45</v>
      </c>
      <c r="BU2" s="22" t="s">
        <v>42</v>
      </c>
      <c r="BV2" s="22" t="s">
        <v>50</v>
      </c>
      <c r="BW2" s="22" t="s">
        <v>51</v>
      </c>
      <c r="BX2" s="22" t="s">
        <v>52</v>
      </c>
      <c r="BY2" s="22" t="s">
        <v>53</v>
      </c>
      <c r="BZ2" s="27" t="s">
        <v>54</v>
      </c>
      <c r="CA2" s="22" t="s">
        <v>58</v>
      </c>
      <c r="CB2" s="22" t="s">
        <v>55</v>
      </c>
      <c r="CC2" s="23" t="s">
        <v>56</v>
      </c>
      <c r="CD2" s="21" t="s">
        <v>43</v>
      </c>
      <c r="CE2" s="22" t="s">
        <v>44</v>
      </c>
      <c r="CF2" s="22" t="s">
        <v>42</v>
      </c>
      <c r="CG2" s="22" t="s">
        <v>50</v>
      </c>
      <c r="CH2" s="22" t="s">
        <v>51</v>
      </c>
      <c r="CI2" s="22" t="s">
        <v>52</v>
      </c>
      <c r="CJ2" s="22" t="s">
        <v>53</v>
      </c>
      <c r="CK2" s="27" t="s">
        <v>54</v>
      </c>
      <c r="CL2" s="22" t="s">
        <v>58</v>
      </c>
      <c r="CM2" s="22" t="s">
        <v>55</v>
      </c>
      <c r="CN2" s="23" t="s">
        <v>56</v>
      </c>
      <c r="CO2" s="21" t="s">
        <v>43</v>
      </c>
      <c r="CP2" s="22" t="s">
        <v>44</v>
      </c>
      <c r="CQ2" s="22" t="s">
        <v>42</v>
      </c>
      <c r="CR2" s="22" t="s">
        <v>50</v>
      </c>
      <c r="CS2" s="22" t="s">
        <v>51</v>
      </c>
      <c r="CT2" s="22" t="s">
        <v>52</v>
      </c>
      <c r="CU2" s="22" t="s">
        <v>53</v>
      </c>
      <c r="CV2" s="27" t="s">
        <v>54</v>
      </c>
      <c r="CW2" s="22" t="s">
        <v>58</v>
      </c>
      <c r="CX2" s="22" t="s">
        <v>55</v>
      </c>
      <c r="CY2" s="23" t="s">
        <v>56</v>
      </c>
      <c r="CZ2" s="21" t="s">
        <v>43</v>
      </c>
      <c r="DA2" s="22" t="s">
        <v>44</v>
      </c>
      <c r="DB2" s="22" t="s">
        <v>42</v>
      </c>
      <c r="DC2" s="22" t="s">
        <v>50</v>
      </c>
      <c r="DD2" s="22" t="s">
        <v>51</v>
      </c>
      <c r="DE2" s="22" t="s">
        <v>52</v>
      </c>
      <c r="DF2" s="22" t="s">
        <v>53</v>
      </c>
      <c r="DG2" s="27" t="s">
        <v>54</v>
      </c>
      <c r="DH2" s="22" t="s">
        <v>58</v>
      </c>
      <c r="DI2" s="22" t="s">
        <v>55</v>
      </c>
      <c r="DJ2" s="23" t="s">
        <v>56</v>
      </c>
    </row>
    <row r="3" spans="1:114" ht="13.5" thickTop="1" x14ac:dyDescent="0.25">
      <c r="A3" s="49">
        <v>4</v>
      </c>
      <c r="B3" s="50" t="s">
        <v>88</v>
      </c>
      <c r="C3" s="51"/>
      <c r="D3" s="51"/>
      <c r="E3" s="51"/>
      <c r="F3" s="51"/>
      <c r="G3" s="51"/>
      <c r="H3" s="17"/>
      <c r="I3" s="13"/>
      <c r="J3" s="12"/>
      <c r="K3" s="18"/>
      <c r="L3" s="30">
        <f>IF(M3+N3+O3=0,"",M3+N3+O3)</f>
        <v>114.64</v>
      </c>
      <c r="M3" s="31">
        <f>AC3+AP3+BB3+BN3+BZ3+CK3+CV3+DG3</f>
        <v>69.64</v>
      </c>
      <c r="N3" s="6">
        <f>AE3+AR3+BD3+BP3+CB3+CM3+CX3+DI3</f>
        <v>0</v>
      </c>
      <c r="O3" s="34">
        <f>P3/2</f>
        <v>45</v>
      </c>
      <c r="P3" s="35">
        <f>X3+AK3+AW3+BI3+BU3+CF3+CQ3+DB3</f>
        <v>90</v>
      </c>
      <c r="Q3" s="52">
        <v>15.39</v>
      </c>
      <c r="R3" s="53"/>
      <c r="S3" s="53"/>
      <c r="T3" s="53"/>
      <c r="U3" s="53"/>
      <c r="V3" s="53"/>
      <c r="W3" s="53"/>
      <c r="X3" s="54">
        <v>20</v>
      </c>
      <c r="Y3" s="54"/>
      <c r="Z3" s="54"/>
      <c r="AA3" s="54"/>
      <c r="AB3" s="55"/>
      <c r="AC3" s="5">
        <f>Q3+R3+S3+T3+U3+V3+W3</f>
        <v>15.39</v>
      </c>
      <c r="AD3" s="15">
        <f>X3/2</f>
        <v>10</v>
      </c>
      <c r="AE3" s="4">
        <f>(Y3*3)+(Z3*5)+(AA3*5)+(AB3*20)</f>
        <v>0</v>
      </c>
      <c r="AF3" s="16">
        <f>AC3+AD3+AE3</f>
        <v>25.39</v>
      </c>
      <c r="AG3" s="52">
        <v>23.5</v>
      </c>
      <c r="AH3" s="53"/>
      <c r="AI3" s="53"/>
      <c r="AJ3" s="53"/>
      <c r="AK3" s="54">
        <v>30</v>
      </c>
      <c r="AL3" s="54"/>
      <c r="AM3" s="54"/>
      <c r="AN3" s="54"/>
      <c r="AO3" s="54"/>
      <c r="AP3" s="5">
        <f>AG3+AH3+AI3+AJ3</f>
        <v>23.5</v>
      </c>
      <c r="AQ3" s="15">
        <f>AK3/2</f>
        <v>15</v>
      </c>
      <c r="AR3" s="4">
        <f>(AL3*3)+(AM3*5)+(AN3*5)+(AO3*20)</f>
        <v>0</v>
      </c>
      <c r="AS3" s="16">
        <f>AP3+AQ3+AR3</f>
        <v>38.5</v>
      </c>
      <c r="AT3" s="52">
        <v>30.75</v>
      </c>
      <c r="AU3" s="53"/>
      <c r="AV3" s="53"/>
      <c r="AW3" s="54">
        <v>40</v>
      </c>
      <c r="AX3" s="54"/>
      <c r="AY3" s="54"/>
      <c r="AZ3" s="54"/>
      <c r="BA3" s="54"/>
      <c r="BB3" s="5">
        <f>AT3+AU3+AV3</f>
        <v>30.75</v>
      </c>
      <c r="BC3" s="15">
        <f>AW3/2</f>
        <v>20</v>
      </c>
      <c r="BD3" s="4">
        <f>(AX3*3)+(AY3*5)+(AZ3*5)+(BA3*20)</f>
        <v>0</v>
      </c>
      <c r="BE3" s="16">
        <f>BB3+BC3+BD3</f>
        <v>50.75</v>
      </c>
      <c r="BF3" s="52"/>
      <c r="BG3" s="53"/>
      <c r="BH3" s="53"/>
      <c r="BI3" s="54"/>
      <c r="BJ3" s="54"/>
      <c r="BK3" s="54"/>
      <c r="BL3" s="54"/>
      <c r="BM3" s="54"/>
      <c r="BN3" s="5">
        <f>BF3+BG3+BH3</f>
        <v>0</v>
      </c>
      <c r="BO3" s="15">
        <f>BI3/2</f>
        <v>0</v>
      </c>
      <c r="BP3" s="4">
        <f>(BJ3*3)+(BK3*5)+(BL3*5)+(BM3*20)</f>
        <v>0</v>
      </c>
      <c r="BQ3" s="16">
        <f>BN3+BO3+BP3</f>
        <v>0</v>
      </c>
      <c r="BR3" s="52"/>
      <c r="BS3" s="53"/>
      <c r="BT3" s="53"/>
      <c r="BU3" s="54"/>
      <c r="BV3" s="54"/>
      <c r="BW3" s="54"/>
      <c r="BX3" s="54"/>
      <c r="BY3" s="54"/>
      <c r="BZ3" s="5">
        <f>BR3+BS3+BT3</f>
        <v>0</v>
      </c>
      <c r="CA3" s="15">
        <f>BU3/2</f>
        <v>0</v>
      </c>
      <c r="CB3" s="4">
        <f>(BV3*3)+(BW3*5)+(BX3*5)+(BY3*20)</f>
        <v>0</v>
      </c>
      <c r="CC3" s="16">
        <f>BZ3+CA3+CB3</f>
        <v>0</v>
      </c>
      <c r="CD3" s="52"/>
      <c r="CE3" s="53"/>
      <c r="CF3" s="54"/>
      <c r="CG3" s="54"/>
      <c r="CH3" s="54"/>
      <c r="CI3" s="54"/>
      <c r="CJ3" s="54"/>
      <c r="CK3" s="5">
        <f>CD3+CE3</f>
        <v>0</v>
      </c>
      <c r="CL3" s="15">
        <f>CF3/2</f>
        <v>0</v>
      </c>
      <c r="CM3" s="4">
        <f>(CG3*3)+(CH3*5)+(CI3*5)+(CJ3*20)</f>
        <v>0</v>
      </c>
      <c r="CN3" s="16">
        <f>CK3+CL3+CM3</f>
        <v>0</v>
      </c>
      <c r="CO3" s="52"/>
      <c r="CP3" s="53"/>
      <c r="CQ3" s="54"/>
      <c r="CR3" s="54"/>
      <c r="CS3" s="54"/>
      <c r="CT3" s="54"/>
      <c r="CU3" s="54"/>
      <c r="CV3" s="5">
        <f>CO3+CP3</f>
        <v>0</v>
      </c>
      <c r="CW3" s="15">
        <f>CQ3/2</f>
        <v>0</v>
      </c>
      <c r="CX3" s="4">
        <f>(CR3*3)+(CS3*5)+(CT3*5)+(CU3*20)</f>
        <v>0</v>
      </c>
      <c r="CY3" s="16">
        <f>CV3+CW3+CX3</f>
        <v>0</v>
      </c>
      <c r="CZ3" s="52"/>
      <c r="DA3" s="53"/>
      <c r="DB3" s="54"/>
      <c r="DC3" s="54"/>
      <c r="DD3" s="54"/>
      <c r="DE3" s="54"/>
      <c r="DF3" s="54"/>
      <c r="DG3" s="5">
        <f>CZ3+DA3</f>
        <v>0</v>
      </c>
      <c r="DH3" s="15">
        <f>DB3/2</f>
        <v>0</v>
      </c>
      <c r="DI3" s="4">
        <f>(DC3*3)+(DD3*5)+(DE3*5)+(DF3*20)</f>
        <v>0</v>
      </c>
      <c r="DJ3" s="16">
        <f>DG3+DH3+DI3</f>
        <v>0</v>
      </c>
    </row>
    <row r="4" spans="1:114" ht="13" x14ac:dyDescent="0.25">
      <c r="A4" s="49">
        <v>12</v>
      </c>
      <c r="B4" s="50" t="s">
        <v>96</v>
      </c>
      <c r="C4" s="51"/>
      <c r="D4" s="51"/>
      <c r="E4" s="51"/>
      <c r="F4" s="51"/>
      <c r="G4" s="51"/>
      <c r="H4" s="17"/>
      <c r="I4" s="13"/>
      <c r="J4" s="12"/>
      <c r="K4" s="18"/>
      <c r="L4" s="30">
        <f>IF(M4+N4+O4=0,"",M4+N4+O4)</f>
        <v>135.19</v>
      </c>
      <c r="M4" s="31">
        <f>AC4+AP4+BB4+BN4+BZ4+CK4+CV4+DG4</f>
        <v>119.69</v>
      </c>
      <c r="N4" s="6">
        <f>AE4+AR4+BD4+BP4+CB4+CM4+CX4+DI4</f>
        <v>0</v>
      </c>
      <c r="O4" s="34">
        <f>P4/2</f>
        <v>15.5</v>
      </c>
      <c r="P4" s="35">
        <f>X4+AK4+AW4+BI4+BU4+CF4+CQ4+DB4</f>
        <v>31</v>
      </c>
      <c r="Q4" s="52">
        <v>18.690000000000001</v>
      </c>
      <c r="R4" s="53"/>
      <c r="S4" s="53"/>
      <c r="T4" s="53"/>
      <c r="U4" s="53"/>
      <c r="V4" s="53"/>
      <c r="W4" s="53"/>
      <c r="X4" s="54">
        <v>13</v>
      </c>
      <c r="Y4" s="54"/>
      <c r="Z4" s="54"/>
      <c r="AA4" s="54"/>
      <c r="AB4" s="55"/>
      <c r="AC4" s="5">
        <f>Q4+R4+S4+T4+U4+V4+W4</f>
        <v>18.690000000000001</v>
      </c>
      <c r="AD4" s="15">
        <f>X4/2</f>
        <v>6.5</v>
      </c>
      <c r="AE4" s="4">
        <f>(Y4*3)+(Z4*5)+(AA4*5)+(AB4*20)</f>
        <v>0</v>
      </c>
      <c r="AF4" s="16">
        <f>AC4+AD4+AE4</f>
        <v>25.19</v>
      </c>
      <c r="AG4" s="52">
        <v>21.19</v>
      </c>
      <c r="AH4" s="53"/>
      <c r="AI4" s="53"/>
      <c r="AJ4" s="53"/>
      <c r="AK4" s="54">
        <v>1</v>
      </c>
      <c r="AL4" s="54"/>
      <c r="AM4" s="54"/>
      <c r="AN4" s="54"/>
      <c r="AO4" s="54"/>
      <c r="AP4" s="5">
        <f>AG4+AH4+AI4+AJ4</f>
        <v>21.19</v>
      </c>
      <c r="AQ4" s="15">
        <f>AK4/2</f>
        <v>0.5</v>
      </c>
      <c r="AR4" s="4">
        <f>(AL4*3)+(AM4*5)+(AN4*5)+(AO4*20)</f>
        <v>0</v>
      </c>
      <c r="AS4" s="16">
        <f>AP4+AQ4+AR4</f>
        <v>21.69</v>
      </c>
      <c r="AT4" s="52">
        <v>23.14</v>
      </c>
      <c r="AU4" s="53"/>
      <c r="AV4" s="53"/>
      <c r="AW4" s="54">
        <v>5</v>
      </c>
      <c r="AX4" s="54"/>
      <c r="AY4" s="54"/>
      <c r="AZ4" s="54"/>
      <c r="BA4" s="54"/>
      <c r="BB4" s="5">
        <f>AT4+AU4+AV4</f>
        <v>23.14</v>
      </c>
      <c r="BC4" s="15">
        <f>AW4/2</f>
        <v>2.5</v>
      </c>
      <c r="BD4" s="4">
        <f>(AX4*3)+(AY4*5)+(AZ4*5)+(BA4*20)</f>
        <v>0</v>
      </c>
      <c r="BE4" s="16">
        <f>BB4+BC4+BD4</f>
        <v>25.64</v>
      </c>
      <c r="BF4" s="52">
        <v>37.85</v>
      </c>
      <c r="BG4" s="53"/>
      <c r="BH4" s="53"/>
      <c r="BI4" s="54">
        <v>6</v>
      </c>
      <c r="BJ4" s="54"/>
      <c r="BK4" s="54"/>
      <c r="BL4" s="54"/>
      <c r="BM4" s="54"/>
      <c r="BN4" s="5">
        <f>BF4+BG4+BH4</f>
        <v>37.85</v>
      </c>
      <c r="BO4" s="15">
        <f>BI4/2</f>
        <v>3</v>
      </c>
      <c r="BP4" s="4">
        <f>(BJ4*3)+(BK4*5)+(BL4*5)+(BM4*20)</f>
        <v>0</v>
      </c>
      <c r="BQ4" s="16">
        <f>BN4+BO4+BP4</f>
        <v>40.85</v>
      </c>
      <c r="BR4" s="52">
        <v>5.74</v>
      </c>
      <c r="BS4" s="53"/>
      <c r="BT4" s="53"/>
      <c r="BU4" s="54">
        <v>6</v>
      </c>
      <c r="BV4" s="54"/>
      <c r="BW4" s="54"/>
      <c r="BX4" s="54"/>
      <c r="BY4" s="54"/>
      <c r="BZ4" s="5">
        <f>BR4+BS4+BT4</f>
        <v>5.74</v>
      </c>
      <c r="CA4" s="15">
        <f>BU4/2</f>
        <v>3</v>
      </c>
      <c r="CB4" s="4">
        <f>(BV4*3)+(BW4*5)+(BX4*5)+(BY4*20)</f>
        <v>0</v>
      </c>
      <c r="CC4" s="16">
        <f>BZ4+CA4+CB4</f>
        <v>8.74</v>
      </c>
      <c r="CD4" s="52">
        <v>13.08</v>
      </c>
      <c r="CE4" s="53"/>
      <c r="CF4" s="54"/>
      <c r="CG4" s="54"/>
      <c r="CH4" s="54"/>
      <c r="CI4" s="54"/>
      <c r="CJ4" s="54"/>
      <c r="CK4" s="5">
        <f>CD4+CE4</f>
        <v>13.08</v>
      </c>
      <c r="CL4" s="15">
        <f>CF4/2</f>
        <v>0</v>
      </c>
      <c r="CM4" s="4">
        <f>(CG4*3)+(CH4*5)+(CI4*5)+(CJ4*20)</f>
        <v>0</v>
      </c>
      <c r="CN4" s="16">
        <f>CK4+CL4+CM4</f>
        <v>13.08</v>
      </c>
      <c r="CO4" s="52"/>
      <c r="CP4" s="53"/>
      <c r="CQ4" s="54"/>
      <c r="CR4" s="54"/>
      <c r="CS4" s="54"/>
      <c r="CT4" s="54"/>
      <c r="CU4" s="54"/>
      <c r="CV4" s="5">
        <f>CO4+CP4</f>
        <v>0</v>
      </c>
      <c r="CW4" s="15">
        <f>CQ4/2</f>
        <v>0</v>
      </c>
      <c r="CX4" s="4">
        <f>(CR4*3)+(CS4*5)+(CT4*5)+(CU4*20)</f>
        <v>0</v>
      </c>
      <c r="CY4" s="16">
        <f>CV4+CW4+CX4</f>
        <v>0</v>
      </c>
      <c r="CZ4" s="52"/>
      <c r="DA4" s="53"/>
      <c r="DB4" s="54"/>
      <c r="DC4" s="54"/>
      <c r="DD4" s="54"/>
      <c r="DE4" s="54"/>
      <c r="DF4" s="54"/>
      <c r="DG4" s="5">
        <f>CZ4+DA4</f>
        <v>0</v>
      </c>
      <c r="DH4" s="15">
        <f>DB4/2</f>
        <v>0</v>
      </c>
      <c r="DI4" s="4">
        <f>(DC4*3)+(DD4*5)+(DE4*5)+(DF4*20)</f>
        <v>0</v>
      </c>
      <c r="DJ4" s="16">
        <f>DG4+DH4+DI4</f>
        <v>0</v>
      </c>
    </row>
    <row r="5" spans="1:114" ht="13" x14ac:dyDescent="0.25">
      <c r="A5" s="49">
        <v>8</v>
      </c>
      <c r="B5" s="50" t="s">
        <v>92</v>
      </c>
      <c r="C5" s="51"/>
      <c r="D5" s="51"/>
      <c r="E5" s="51"/>
      <c r="F5" s="51"/>
      <c r="G5" s="51"/>
      <c r="H5" s="17"/>
      <c r="I5" s="13"/>
      <c r="J5" s="12"/>
      <c r="K5" s="18"/>
      <c r="L5" s="30">
        <f>IF(M5+N5+O5=0,"",M5+N5+O5)</f>
        <v>137.83000000000001</v>
      </c>
      <c r="M5" s="31">
        <f>AC5+AP5+BB5+BN5+BZ5+CK5+CV5+DG5</f>
        <v>133.33000000000001</v>
      </c>
      <c r="N5" s="6">
        <f>AE5+AR5+BD5+BP5+CB5+CM5+CX5+DI5</f>
        <v>0</v>
      </c>
      <c r="O5" s="34">
        <f>P5/2</f>
        <v>4.5</v>
      </c>
      <c r="P5" s="35">
        <f>X5+AK5+AW5+BI5+BU5+CF5+CQ5+DB5</f>
        <v>9</v>
      </c>
      <c r="Q5" s="52">
        <v>13.64</v>
      </c>
      <c r="R5" s="53"/>
      <c r="S5" s="53"/>
      <c r="T5" s="53"/>
      <c r="U5" s="53"/>
      <c r="V5" s="53"/>
      <c r="W5" s="53"/>
      <c r="X5" s="54">
        <v>0</v>
      </c>
      <c r="Y5" s="54"/>
      <c r="Z5" s="54"/>
      <c r="AA5" s="54"/>
      <c r="AB5" s="55"/>
      <c r="AC5" s="5">
        <f>Q5+R5+S5+T5+U5+V5+W5</f>
        <v>13.64</v>
      </c>
      <c r="AD5" s="15">
        <f>X5/2</f>
        <v>0</v>
      </c>
      <c r="AE5" s="4">
        <f>(Y5*3)+(Z5*5)+(AA5*5)+(AB5*20)</f>
        <v>0</v>
      </c>
      <c r="AF5" s="16">
        <f>AC5+AD5+AE5</f>
        <v>13.64</v>
      </c>
      <c r="AG5" s="52">
        <v>18.86</v>
      </c>
      <c r="AH5" s="53"/>
      <c r="AI5" s="53"/>
      <c r="AJ5" s="53"/>
      <c r="AK5" s="54">
        <v>5</v>
      </c>
      <c r="AL5" s="54"/>
      <c r="AM5" s="54"/>
      <c r="AN5" s="54"/>
      <c r="AO5" s="54"/>
      <c r="AP5" s="5">
        <f>AG5+AH5+AI5+AJ5</f>
        <v>18.86</v>
      </c>
      <c r="AQ5" s="15">
        <f>AK5/2</f>
        <v>2.5</v>
      </c>
      <c r="AR5" s="4">
        <f>(AL5*3)+(AM5*5)+(AN5*5)+(AO5*20)</f>
        <v>0</v>
      </c>
      <c r="AS5" s="16">
        <f>AP5+AQ5+AR5</f>
        <v>21.36</v>
      </c>
      <c r="AT5" s="52">
        <v>23.24</v>
      </c>
      <c r="AU5" s="53"/>
      <c r="AV5" s="53"/>
      <c r="AW5" s="54">
        <v>0</v>
      </c>
      <c r="AX5" s="54"/>
      <c r="AY5" s="54"/>
      <c r="AZ5" s="54"/>
      <c r="BA5" s="54"/>
      <c r="BB5" s="5">
        <f>AT5+AU5+AV5</f>
        <v>23.24</v>
      </c>
      <c r="BC5" s="15">
        <f>AW5/2</f>
        <v>0</v>
      </c>
      <c r="BD5" s="4">
        <f>(AX5*3)+(AY5*5)+(AZ5*5)+(BA5*20)</f>
        <v>0</v>
      </c>
      <c r="BE5" s="16">
        <f>BB5+BC5+BD5</f>
        <v>23.24</v>
      </c>
      <c r="BF5" s="52">
        <v>26.6</v>
      </c>
      <c r="BG5" s="53"/>
      <c r="BH5" s="53"/>
      <c r="BI5" s="54">
        <v>4</v>
      </c>
      <c r="BJ5" s="54"/>
      <c r="BK5" s="54"/>
      <c r="BL5" s="54"/>
      <c r="BM5" s="54"/>
      <c r="BN5" s="5">
        <f>BF5+BG5+BH5</f>
        <v>26.6</v>
      </c>
      <c r="BO5" s="15">
        <f>BI5/2</f>
        <v>2</v>
      </c>
      <c r="BP5" s="4">
        <f>(BJ5*3)+(BK5*5)+(BL5*5)+(BM5*20)</f>
        <v>0</v>
      </c>
      <c r="BQ5" s="16">
        <f>BN5+BO5+BP5</f>
        <v>28.6</v>
      </c>
      <c r="BR5" s="52">
        <v>41.7</v>
      </c>
      <c r="BS5" s="53"/>
      <c r="BT5" s="53"/>
      <c r="BU5" s="54"/>
      <c r="BV5" s="54"/>
      <c r="BW5" s="54"/>
      <c r="BX5" s="54"/>
      <c r="BY5" s="54"/>
      <c r="BZ5" s="5">
        <f>BR5+BS5+BT5</f>
        <v>41.7</v>
      </c>
      <c r="CA5" s="15">
        <f>BU5/2</f>
        <v>0</v>
      </c>
      <c r="CB5" s="4">
        <f>(BV5*3)+(BW5*5)+(BX5*5)+(BY5*20)</f>
        <v>0</v>
      </c>
      <c r="CC5" s="16">
        <f>BZ5+CA5+CB5</f>
        <v>41.7</v>
      </c>
      <c r="CD5" s="52">
        <v>9.2899999999999991</v>
      </c>
      <c r="CE5" s="53"/>
      <c r="CF5" s="54"/>
      <c r="CG5" s="54"/>
      <c r="CH5" s="54"/>
      <c r="CI5" s="54"/>
      <c r="CJ5" s="54"/>
      <c r="CK5" s="5">
        <f>CD5+CE5</f>
        <v>9.2899999999999991</v>
      </c>
      <c r="CL5" s="15">
        <f>CF5/2</f>
        <v>0</v>
      </c>
      <c r="CM5" s="4">
        <f>(CG5*3)+(CH5*5)+(CI5*5)+(CJ5*20)</f>
        <v>0</v>
      </c>
      <c r="CN5" s="16">
        <f>CK5+CL5+CM5</f>
        <v>9.2899999999999991</v>
      </c>
      <c r="CO5" s="52"/>
      <c r="CP5" s="53"/>
      <c r="CQ5" s="54"/>
      <c r="CR5" s="54"/>
      <c r="CS5" s="54"/>
      <c r="CT5" s="54"/>
      <c r="CU5" s="54"/>
      <c r="CV5" s="5">
        <f>CO5+CP5</f>
        <v>0</v>
      </c>
      <c r="CW5" s="15">
        <f>CQ5/2</f>
        <v>0</v>
      </c>
      <c r="CX5" s="4">
        <f>(CR5*3)+(CS5*5)+(CT5*5)+(CU5*20)</f>
        <v>0</v>
      </c>
      <c r="CY5" s="16">
        <f>CV5+CW5+CX5</f>
        <v>0</v>
      </c>
      <c r="CZ5" s="52"/>
      <c r="DA5" s="53"/>
      <c r="DB5" s="54"/>
      <c r="DC5" s="54"/>
      <c r="DD5" s="54"/>
      <c r="DE5" s="54"/>
      <c r="DF5" s="54"/>
      <c r="DG5" s="5">
        <f>CZ5+DA5</f>
        <v>0</v>
      </c>
      <c r="DH5" s="15">
        <f>DB5/2</f>
        <v>0</v>
      </c>
      <c r="DI5" s="4">
        <f>(DC5*3)+(DD5*5)+(DE5*5)+(DF5*20)</f>
        <v>0</v>
      </c>
      <c r="DJ5" s="16">
        <f>DG5+DH5+DI5</f>
        <v>0</v>
      </c>
    </row>
    <row r="6" spans="1:114" ht="13" x14ac:dyDescent="0.25">
      <c r="A6" s="49">
        <v>2</v>
      </c>
      <c r="B6" s="50" t="s">
        <v>86</v>
      </c>
      <c r="C6" s="51"/>
      <c r="D6" s="51"/>
      <c r="E6" s="51"/>
      <c r="F6" s="51"/>
      <c r="G6" s="51"/>
      <c r="H6" s="17"/>
      <c r="I6" s="13"/>
      <c r="J6" s="12"/>
      <c r="K6" s="18"/>
      <c r="L6" s="30">
        <f>IF(M6+N6+O6=0,"",M6+N6+O6)</f>
        <v>146.37</v>
      </c>
      <c r="M6" s="31">
        <f>AC6+AP6+BB6+BN6+BZ6+CK6+CV6+DG6</f>
        <v>95.87</v>
      </c>
      <c r="N6" s="6">
        <f>AE6+AR6+BD6+BP6+CB6+CM6+CX6+DI6</f>
        <v>10</v>
      </c>
      <c r="O6" s="34">
        <f>P6/2</f>
        <v>40.5</v>
      </c>
      <c r="P6" s="35">
        <f>X6+AK6+AW6+BI6+BU6+CF6+CQ6+DB6</f>
        <v>81</v>
      </c>
      <c r="Q6" s="52">
        <v>15.9</v>
      </c>
      <c r="R6" s="53"/>
      <c r="S6" s="53"/>
      <c r="T6" s="53"/>
      <c r="U6" s="53"/>
      <c r="V6" s="53"/>
      <c r="W6" s="53"/>
      <c r="X6" s="54">
        <v>10</v>
      </c>
      <c r="Y6" s="54"/>
      <c r="Z6" s="54"/>
      <c r="AA6" s="54"/>
      <c r="AB6" s="55"/>
      <c r="AC6" s="5">
        <f>Q6+R6+S6+T6+U6+V6+W6</f>
        <v>15.9</v>
      </c>
      <c r="AD6" s="15">
        <f>X6/2</f>
        <v>5</v>
      </c>
      <c r="AE6" s="4">
        <f>(Y6*3)+(Z6*5)+(AA6*5)+(AB6*20)</f>
        <v>0</v>
      </c>
      <c r="AF6" s="16">
        <f>AC6+AD6+AE6</f>
        <v>20.9</v>
      </c>
      <c r="AG6" s="52">
        <v>20.73</v>
      </c>
      <c r="AH6" s="53"/>
      <c r="AI6" s="53"/>
      <c r="AJ6" s="53"/>
      <c r="AK6" s="54">
        <v>30</v>
      </c>
      <c r="AL6" s="54"/>
      <c r="AM6" s="54"/>
      <c r="AN6" s="54"/>
      <c r="AO6" s="54"/>
      <c r="AP6" s="5">
        <f>AG6+AH6+AI6+AJ6</f>
        <v>20.73</v>
      </c>
      <c r="AQ6" s="15">
        <f>AK6/2</f>
        <v>15</v>
      </c>
      <c r="AR6" s="4">
        <f>(AL6*3)+(AM6*5)+(AN6*5)+(AO6*20)</f>
        <v>0</v>
      </c>
      <c r="AS6" s="16">
        <f>AP6+AQ6+AR6</f>
        <v>35.729999999999997</v>
      </c>
      <c r="AT6" s="52">
        <v>23.69</v>
      </c>
      <c r="AU6" s="53"/>
      <c r="AV6" s="53"/>
      <c r="AW6" s="54">
        <v>15</v>
      </c>
      <c r="AX6" s="54"/>
      <c r="AY6" s="54"/>
      <c r="AZ6" s="54"/>
      <c r="BA6" s="54"/>
      <c r="BB6" s="5">
        <f>AT6+AU6+AV6</f>
        <v>23.69</v>
      </c>
      <c r="BC6" s="15">
        <f>AW6/2</f>
        <v>7.5</v>
      </c>
      <c r="BD6" s="4">
        <f>(AX6*3)+(AY6*5)+(AZ6*5)+(BA6*20)</f>
        <v>0</v>
      </c>
      <c r="BE6" s="16">
        <f>BB6+BC6+BD6</f>
        <v>31.19</v>
      </c>
      <c r="BF6" s="52">
        <v>35.549999999999997</v>
      </c>
      <c r="BG6" s="53"/>
      <c r="BH6" s="53"/>
      <c r="BI6" s="54">
        <v>26</v>
      </c>
      <c r="BJ6" s="54"/>
      <c r="BK6" s="54">
        <v>2</v>
      </c>
      <c r="BL6" s="54"/>
      <c r="BM6" s="54"/>
      <c r="BN6" s="5">
        <f>BF6+BG6+BH6</f>
        <v>35.549999999999997</v>
      </c>
      <c r="BO6" s="15">
        <f>BI6/2</f>
        <v>13</v>
      </c>
      <c r="BP6" s="4">
        <f>(BJ6*3)+(BK6*5)+(BL6*5)+(BM6*20)</f>
        <v>10</v>
      </c>
      <c r="BQ6" s="16">
        <f>BN6+BO6+BP6</f>
        <v>58.55</v>
      </c>
      <c r="BR6" s="52"/>
      <c r="BS6" s="53"/>
      <c r="BT6" s="53"/>
      <c r="BU6" s="54"/>
      <c r="BV6" s="54"/>
      <c r="BW6" s="54"/>
      <c r="BX6" s="54"/>
      <c r="BY6" s="54"/>
      <c r="BZ6" s="5">
        <f>BR6+BS6+BT6</f>
        <v>0</v>
      </c>
      <c r="CA6" s="15">
        <f>BU6/2</f>
        <v>0</v>
      </c>
      <c r="CB6" s="4">
        <f>(BV6*3)+(BW6*5)+(BX6*5)+(BY6*20)</f>
        <v>0</v>
      </c>
      <c r="CC6" s="16">
        <f>BZ6+CA6+CB6</f>
        <v>0</v>
      </c>
      <c r="CD6" s="52"/>
      <c r="CE6" s="53"/>
      <c r="CF6" s="54"/>
      <c r="CG6" s="54"/>
      <c r="CH6" s="54"/>
      <c r="CI6" s="54"/>
      <c r="CJ6" s="54"/>
      <c r="CK6" s="5">
        <f>CD6+CE6</f>
        <v>0</v>
      </c>
      <c r="CL6" s="15">
        <f>CF6/2</f>
        <v>0</v>
      </c>
      <c r="CM6" s="4">
        <f>(CG6*3)+(CH6*5)+(CI6*5)+(CJ6*20)</f>
        <v>0</v>
      </c>
      <c r="CN6" s="16">
        <f>CK6+CL6+CM6</f>
        <v>0</v>
      </c>
      <c r="CO6" s="52"/>
      <c r="CP6" s="53"/>
      <c r="CQ6" s="54"/>
      <c r="CR6" s="54"/>
      <c r="CS6" s="54"/>
      <c r="CT6" s="54"/>
      <c r="CU6" s="54"/>
      <c r="CV6" s="5">
        <f>CO6+CP6</f>
        <v>0</v>
      </c>
      <c r="CW6" s="15">
        <f>CQ6/2</f>
        <v>0</v>
      </c>
      <c r="CX6" s="4">
        <f>(CR6*3)+(CS6*5)+(CT6*5)+(CU6*20)</f>
        <v>0</v>
      </c>
      <c r="CY6" s="16">
        <f>CV6+CW6+CX6</f>
        <v>0</v>
      </c>
      <c r="CZ6" s="52"/>
      <c r="DA6" s="53"/>
      <c r="DB6" s="54"/>
      <c r="DC6" s="54"/>
      <c r="DD6" s="54"/>
      <c r="DE6" s="54"/>
      <c r="DF6" s="54"/>
      <c r="DG6" s="5">
        <f>CZ6+DA6</f>
        <v>0</v>
      </c>
      <c r="DH6" s="15">
        <f>DB6/2</f>
        <v>0</v>
      </c>
      <c r="DI6" s="4">
        <f>(DC6*3)+(DD6*5)+(DE6*5)+(DF6*20)</f>
        <v>0</v>
      </c>
      <c r="DJ6" s="16">
        <f>DG6+DH6+DI6</f>
        <v>0</v>
      </c>
    </row>
    <row r="7" spans="1:114" ht="13" x14ac:dyDescent="0.25">
      <c r="A7" s="49">
        <v>7</v>
      </c>
      <c r="B7" s="50" t="s">
        <v>91</v>
      </c>
      <c r="C7" s="51"/>
      <c r="D7" s="51"/>
      <c r="E7" s="51"/>
      <c r="F7" s="51"/>
      <c r="G7" s="51"/>
      <c r="H7" s="17"/>
      <c r="I7" s="13"/>
      <c r="J7" s="12"/>
      <c r="K7" s="18"/>
      <c r="L7" s="30">
        <f>IF(M7+N7+O7=0,"",M7+N7+O7)</f>
        <v>150.94999999999999</v>
      </c>
      <c r="M7" s="31">
        <f>AC7+AP7+BB7+BN7+BZ7+CK7+CV7+DG7</f>
        <v>142.94999999999999</v>
      </c>
      <c r="N7" s="6">
        <f>AE7+AR7+BD7+BP7+CB7+CM7+CX7+DI7</f>
        <v>0</v>
      </c>
      <c r="O7" s="34">
        <f>P7/2</f>
        <v>8</v>
      </c>
      <c r="P7" s="35">
        <f>X7+AK7+AW7+BI7+BU7+CF7+CQ7+DB7</f>
        <v>16</v>
      </c>
      <c r="Q7" s="52">
        <v>11.63</v>
      </c>
      <c r="R7" s="53"/>
      <c r="S7" s="53"/>
      <c r="T7" s="53"/>
      <c r="U7" s="53"/>
      <c r="V7" s="53"/>
      <c r="W7" s="53"/>
      <c r="X7" s="54">
        <v>0</v>
      </c>
      <c r="Y7" s="54"/>
      <c r="Z7" s="54"/>
      <c r="AA7" s="54"/>
      <c r="AB7" s="55"/>
      <c r="AC7" s="5">
        <f>Q7+R7+S7+T7+U7+V7+W7</f>
        <v>11.63</v>
      </c>
      <c r="AD7" s="15">
        <f>X7/2</f>
        <v>0</v>
      </c>
      <c r="AE7" s="4">
        <f>(Y7*3)+(Z7*5)+(AA7*5)+(AB7*20)</f>
        <v>0</v>
      </c>
      <c r="AF7" s="16">
        <f>AC7+AD7+AE7</f>
        <v>11.63</v>
      </c>
      <c r="AG7" s="52">
        <v>18.760000000000002</v>
      </c>
      <c r="AH7" s="53"/>
      <c r="AI7" s="53"/>
      <c r="AJ7" s="53"/>
      <c r="AK7" s="54">
        <v>5</v>
      </c>
      <c r="AL7" s="54"/>
      <c r="AM7" s="54"/>
      <c r="AN7" s="54"/>
      <c r="AO7" s="54"/>
      <c r="AP7" s="5">
        <f>AG7+AH7+AI7+AJ7</f>
        <v>18.760000000000002</v>
      </c>
      <c r="AQ7" s="15">
        <f>AK7/2</f>
        <v>2.5</v>
      </c>
      <c r="AR7" s="4">
        <f>(AL7*3)+(AM7*5)+(AN7*5)+(AO7*20)</f>
        <v>0</v>
      </c>
      <c r="AS7" s="16">
        <f>AP7+AQ7+AR7</f>
        <v>21.26</v>
      </c>
      <c r="AT7" s="52">
        <v>22.86</v>
      </c>
      <c r="AU7" s="53"/>
      <c r="AV7" s="53"/>
      <c r="AW7" s="54">
        <v>0</v>
      </c>
      <c r="AX7" s="54"/>
      <c r="AY7" s="54"/>
      <c r="AZ7" s="54"/>
      <c r="BA7" s="54"/>
      <c r="BB7" s="5">
        <f>AT7+AU7+AV7</f>
        <v>22.86</v>
      </c>
      <c r="BC7" s="15">
        <f>AW7/2</f>
        <v>0</v>
      </c>
      <c r="BD7" s="4">
        <f>(AX7*3)+(AY7*5)+(AZ7*5)+(BA7*20)</f>
        <v>0</v>
      </c>
      <c r="BE7" s="16">
        <f>BB7+BC7+BD7</f>
        <v>22.86</v>
      </c>
      <c r="BF7" s="52">
        <v>30.14</v>
      </c>
      <c r="BG7" s="53"/>
      <c r="BH7" s="53"/>
      <c r="BI7" s="54">
        <v>11</v>
      </c>
      <c r="BJ7" s="54"/>
      <c r="BK7" s="54"/>
      <c r="BL7" s="54"/>
      <c r="BM7" s="54"/>
      <c r="BN7" s="5">
        <f>BF7+BG7+BH7</f>
        <v>30.14</v>
      </c>
      <c r="BO7" s="15">
        <f>BI7/2</f>
        <v>5.5</v>
      </c>
      <c r="BP7" s="4">
        <f>(BJ7*3)+(BK7*5)+(BL7*5)+(BM7*20)</f>
        <v>0</v>
      </c>
      <c r="BQ7" s="16">
        <f>BN7+BO7+BP7</f>
        <v>35.64</v>
      </c>
      <c r="BR7" s="52">
        <v>45.27</v>
      </c>
      <c r="BS7" s="53"/>
      <c r="BT7" s="53"/>
      <c r="BU7" s="54">
        <v>0</v>
      </c>
      <c r="BV7" s="54"/>
      <c r="BW7" s="54"/>
      <c r="BX7" s="54"/>
      <c r="BY7" s="54"/>
      <c r="BZ7" s="5">
        <f>BR7+BS7+BT7</f>
        <v>45.27</v>
      </c>
      <c r="CA7" s="15">
        <f>BU7/2</f>
        <v>0</v>
      </c>
      <c r="CB7" s="4">
        <f>(BV7*3)+(BW7*5)+(BX7*5)+(BY7*20)</f>
        <v>0</v>
      </c>
      <c r="CC7" s="16">
        <f>BZ7+CA7+CB7</f>
        <v>45.27</v>
      </c>
      <c r="CD7" s="52">
        <v>14.29</v>
      </c>
      <c r="CE7" s="53"/>
      <c r="CF7" s="54"/>
      <c r="CG7" s="54"/>
      <c r="CH7" s="54"/>
      <c r="CI7" s="54"/>
      <c r="CJ7" s="54"/>
      <c r="CK7" s="5">
        <f>CD7+CE7</f>
        <v>14.29</v>
      </c>
      <c r="CL7" s="15">
        <f>CF7/2</f>
        <v>0</v>
      </c>
      <c r="CM7" s="4">
        <f>(CG7*3)+(CH7*5)+(CI7*5)+(CJ7*20)</f>
        <v>0</v>
      </c>
      <c r="CN7" s="16">
        <f>CK7+CL7+CM7</f>
        <v>14.29</v>
      </c>
      <c r="CO7" s="52"/>
      <c r="CP7" s="53"/>
      <c r="CQ7" s="54"/>
      <c r="CR7" s="54"/>
      <c r="CS7" s="54"/>
      <c r="CT7" s="54"/>
      <c r="CU7" s="54"/>
      <c r="CV7" s="5">
        <f>CO7+CP7</f>
        <v>0</v>
      </c>
      <c r="CW7" s="15">
        <f>CQ7/2</f>
        <v>0</v>
      </c>
      <c r="CX7" s="4">
        <f>(CR7*3)+(CS7*5)+(CT7*5)+(CU7*20)</f>
        <v>0</v>
      </c>
      <c r="CY7" s="16">
        <f>CV7+CW7+CX7</f>
        <v>0</v>
      </c>
      <c r="CZ7" s="52"/>
      <c r="DA7" s="53"/>
      <c r="DB7" s="54"/>
      <c r="DC7" s="54"/>
      <c r="DD7" s="54"/>
      <c r="DE7" s="54"/>
      <c r="DF7" s="54"/>
      <c r="DG7" s="5">
        <f>CZ7+DA7</f>
        <v>0</v>
      </c>
      <c r="DH7" s="15">
        <f>DB7/2</f>
        <v>0</v>
      </c>
      <c r="DI7" s="4">
        <f>(DC7*3)+(DD7*5)+(DE7*5)+(DF7*20)</f>
        <v>0</v>
      </c>
      <c r="DJ7" s="16">
        <f>DG7+DH7+DI7</f>
        <v>0</v>
      </c>
    </row>
    <row r="8" spans="1:114" ht="13" x14ac:dyDescent="0.25">
      <c r="A8" s="49">
        <v>10</v>
      </c>
      <c r="B8" s="50" t="s">
        <v>94</v>
      </c>
      <c r="C8" s="51"/>
      <c r="D8" s="51"/>
      <c r="E8" s="51"/>
      <c r="F8" s="51"/>
      <c r="G8" s="51"/>
      <c r="H8" s="17"/>
      <c r="I8" s="13"/>
      <c r="J8" s="12"/>
      <c r="K8" s="18"/>
      <c r="L8" s="30">
        <f>IF(M8+N8+O8=0,"",M8+N8+O8)</f>
        <v>205.01</v>
      </c>
      <c r="M8" s="31">
        <f>AC8+AP8+BB8+BN8+BZ8+CK8+CV8+DG8</f>
        <v>186.01</v>
      </c>
      <c r="N8" s="6">
        <f>AE8+AR8+BD8+BP8+CB8+CM8+CX8+DI8</f>
        <v>3</v>
      </c>
      <c r="O8" s="34">
        <f>P8/2</f>
        <v>16</v>
      </c>
      <c r="P8" s="35">
        <f>X8+AK8+AW8+BI8+BU8+CF8+CQ8+DB8</f>
        <v>32</v>
      </c>
      <c r="Q8" s="52">
        <v>18.36</v>
      </c>
      <c r="R8" s="53"/>
      <c r="S8" s="53"/>
      <c r="T8" s="53"/>
      <c r="U8" s="53"/>
      <c r="V8" s="53"/>
      <c r="W8" s="53"/>
      <c r="X8" s="54">
        <v>5</v>
      </c>
      <c r="Y8" s="54"/>
      <c r="Z8" s="54"/>
      <c r="AA8" s="54"/>
      <c r="AB8" s="55"/>
      <c r="AC8" s="5">
        <f>Q8+R8+S8+T8+U8+V8+W8</f>
        <v>18.36</v>
      </c>
      <c r="AD8" s="15">
        <f>X8/2</f>
        <v>2.5</v>
      </c>
      <c r="AE8" s="4">
        <f>(Y8*3)+(Z8*5)+(AA8*5)+(AB8*20)</f>
        <v>0</v>
      </c>
      <c r="AF8" s="16">
        <f>AC8+AD8+AE8</f>
        <v>20.86</v>
      </c>
      <c r="AG8" s="52">
        <v>20.62</v>
      </c>
      <c r="AH8" s="53"/>
      <c r="AI8" s="53"/>
      <c r="AJ8" s="53"/>
      <c r="AK8" s="54">
        <v>5</v>
      </c>
      <c r="AL8" s="54"/>
      <c r="AM8" s="54"/>
      <c r="AN8" s="54"/>
      <c r="AO8" s="54"/>
      <c r="AP8" s="5">
        <f>AG8+AH8+AI8+AJ8</f>
        <v>20.62</v>
      </c>
      <c r="AQ8" s="15">
        <f>AK8/2</f>
        <v>2.5</v>
      </c>
      <c r="AR8" s="4">
        <f>(AL8*3)+(AM8*5)+(AN8*5)+(AO8*20)</f>
        <v>0</v>
      </c>
      <c r="AS8" s="16">
        <f>AP8+AQ8+AR8</f>
        <v>23.12</v>
      </c>
      <c r="AT8" s="52">
        <v>25.66</v>
      </c>
      <c r="AU8" s="53"/>
      <c r="AV8" s="53"/>
      <c r="AW8" s="54">
        <v>10</v>
      </c>
      <c r="AX8" s="54"/>
      <c r="AY8" s="54"/>
      <c r="AZ8" s="54"/>
      <c r="BA8" s="54"/>
      <c r="BB8" s="5">
        <f>AT8+AU8+AV8</f>
        <v>25.66</v>
      </c>
      <c r="BC8" s="15">
        <f>AW8/2</f>
        <v>5</v>
      </c>
      <c r="BD8" s="4">
        <f>(AX8*3)+(AY8*5)+(AZ8*5)+(BA8*20)</f>
        <v>0</v>
      </c>
      <c r="BE8" s="16">
        <f>BB8+BC8+BD8</f>
        <v>30.66</v>
      </c>
      <c r="BF8" s="52">
        <v>41.37</v>
      </c>
      <c r="BG8" s="53"/>
      <c r="BH8" s="53"/>
      <c r="BI8" s="54">
        <v>11</v>
      </c>
      <c r="BJ8" s="54"/>
      <c r="BK8" s="54"/>
      <c r="BL8" s="54"/>
      <c r="BM8" s="54"/>
      <c r="BN8" s="5">
        <f>BF8+BG8+BH8</f>
        <v>41.37</v>
      </c>
      <c r="BO8" s="15">
        <f>BI8/2</f>
        <v>5.5</v>
      </c>
      <c r="BP8" s="4">
        <f>(BJ8*3)+(BK8*5)+(BL8*5)+(BM8*20)</f>
        <v>0</v>
      </c>
      <c r="BQ8" s="16">
        <f>BN8+BO8+BP8</f>
        <v>46.87</v>
      </c>
      <c r="BR8" s="52">
        <v>72.14</v>
      </c>
      <c r="BS8" s="53"/>
      <c r="BT8" s="53"/>
      <c r="BU8" s="54">
        <v>1</v>
      </c>
      <c r="BV8" s="54">
        <v>1</v>
      </c>
      <c r="BW8" s="54"/>
      <c r="BX8" s="54"/>
      <c r="BY8" s="54"/>
      <c r="BZ8" s="5">
        <f>BR8+BS8+BT8</f>
        <v>72.14</v>
      </c>
      <c r="CA8" s="15">
        <f>BU8/2</f>
        <v>0.5</v>
      </c>
      <c r="CB8" s="4">
        <f>(BV8*3)+(BW8*5)+(BX8*5)+(BY8*20)</f>
        <v>3</v>
      </c>
      <c r="CC8" s="16">
        <f>BZ8+CA8+CB8</f>
        <v>75.64</v>
      </c>
      <c r="CD8" s="52">
        <v>7.86</v>
      </c>
      <c r="CE8" s="53"/>
      <c r="CF8" s="54"/>
      <c r="CG8" s="54"/>
      <c r="CH8" s="54"/>
      <c r="CI8" s="54"/>
      <c r="CJ8" s="54"/>
      <c r="CK8" s="5">
        <f>CD8+CE8</f>
        <v>7.86</v>
      </c>
      <c r="CL8" s="15">
        <f>CF8/2</f>
        <v>0</v>
      </c>
      <c r="CM8" s="4">
        <f>(CG8*3)+(CH8*5)+(CI8*5)+(CJ8*20)</f>
        <v>0</v>
      </c>
      <c r="CN8" s="16">
        <f>CK8+CL8+CM8</f>
        <v>7.86</v>
      </c>
      <c r="CO8" s="52"/>
      <c r="CP8" s="53"/>
      <c r="CQ8" s="54"/>
      <c r="CR8" s="54"/>
      <c r="CS8" s="54"/>
      <c r="CT8" s="54"/>
      <c r="CU8" s="54"/>
      <c r="CV8" s="5">
        <f>CO8+CP8</f>
        <v>0</v>
      </c>
      <c r="CW8" s="15">
        <f>CQ8/2</f>
        <v>0</v>
      </c>
      <c r="CX8" s="4">
        <f>(CR8*3)+(CS8*5)+(CT8*5)+(CU8*20)</f>
        <v>0</v>
      </c>
      <c r="CY8" s="16">
        <f>CV8+CW8+CX8</f>
        <v>0</v>
      </c>
      <c r="CZ8" s="52"/>
      <c r="DA8" s="53"/>
      <c r="DB8" s="54"/>
      <c r="DC8" s="54"/>
      <c r="DD8" s="54"/>
      <c r="DE8" s="54"/>
      <c r="DF8" s="54"/>
      <c r="DG8" s="5">
        <f>CZ8+DA8</f>
        <v>0</v>
      </c>
      <c r="DH8" s="15">
        <f>DB8/2</f>
        <v>0</v>
      </c>
      <c r="DI8" s="4">
        <f>(DC8*3)+(DD8*5)+(DE8*5)+(DF8*20)</f>
        <v>0</v>
      </c>
      <c r="DJ8" s="16">
        <f>DG8+DH8+DI8</f>
        <v>0</v>
      </c>
    </row>
    <row r="9" spans="1:114" ht="13" x14ac:dyDescent="0.25">
      <c r="A9" s="49">
        <v>5</v>
      </c>
      <c r="B9" s="50" t="s">
        <v>89</v>
      </c>
      <c r="C9" s="51"/>
      <c r="D9" s="51"/>
      <c r="E9" s="51"/>
      <c r="F9" s="51"/>
      <c r="G9" s="51"/>
      <c r="H9" s="17"/>
      <c r="I9" s="13"/>
      <c r="J9" s="12"/>
      <c r="K9" s="18"/>
      <c r="L9" s="30">
        <f>IF(M9+N9+O9=0,"",M9+N9+O9)</f>
        <v>225.37</v>
      </c>
      <c r="M9" s="31">
        <f>AC9+AP9+BB9+BN9+BZ9+CK9+CV9+DG9</f>
        <v>191.37</v>
      </c>
      <c r="N9" s="6">
        <f>AE9+AR9+BD9+BP9+CB9+CM9+CX9+DI9</f>
        <v>8</v>
      </c>
      <c r="O9" s="34">
        <f>P9/2</f>
        <v>26</v>
      </c>
      <c r="P9" s="35">
        <f>X9+AK9+AW9+BI9+BU9+CF9+CQ9+DB9</f>
        <v>52</v>
      </c>
      <c r="Q9" s="52">
        <v>17.07</v>
      </c>
      <c r="R9" s="53"/>
      <c r="S9" s="53"/>
      <c r="T9" s="53"/>
      <c r="U9" s="53"/>
      <c r="V9" s="53"/>
      <c r="W9" s="53"/>
      <c r="X9" s="54">
        <v>25</v>
      </c>
      <c r="Y9" s="54"/>
      <c r="Z9" s="54"/>
      <c r="AA9" s="54"/>
      <c r="AB9" s="55"/>
      <c r="AC9" s="5">
        <f>Q9+R9+S9+T9+U9+V9+W9</f>
        <v>17.07</v>
      </c>
      <c r="AD9" s="15">
        <f>X9/2</f>
        <v>12.5</v>
      </c>
      <c r="AE9" s="4">
        <f>(Y9*3)+(Z9*5)+(AA9*5)+(AB9*20)</f>
        <v>0</v>
      </c>
      <c r="AF9" s="16">
        <f>AC9+AD9+AE9</f>
        <v>29.57</v>
      </c>
      <c r="AG9" s="52">
        <v>29.72</v>
      </c>
      <c r="AH9" s="53"/>
      <c r="AI9" s="53"/>
      <c r="AJ9" s="53"/>
      <c r="AK9" s="54">
        <v>10</v>
      </c>
      <c r="AL9" s="54">
        <v>1</v>
      </c>
      <c r="AM9" s="54"/>
      <c r="AN9" s="54"/>
      <c r="AO9" s="54"/>
      <c r="AP9" s="5">
        <f>AG9+AH9+AI9+AJ9</f>
        <v>29.72</v>
      </c>
      <c r="AQ9" s="15">
        <f>AK9/2</f>
        <v>5</v>
      </c>
      <c r="AR9" s="4">
        <f>(AL9*3)+(AM9*5)+(AN9*5)+(AO9*20)</f>
        <v>3</v>
      </c>
      <c r="AS9" s="16">
        <f>AP9+AQ9+AR9</f>
        <v>37.72</v>
      </c>
      <c r="AT9" s="52">
        <v>26.22</v>
      </c>
      <c r="AU9" s="53"/>
      <c r="AV9" s="53"/>
      <c r="AW9" s="54">
        <v>0</v>
      </c>
      <c r="AX9" s="54"/>
      <c r="AY9" s="54"/>
      <c r="AZ9" s="54"/>
      <c r="BA9" s="54"/>
      <c r="BB9" s="5">
        <f>AT9+AU9+AV9</f>
        <v>26.22</v>
      </c>
      <c r="BC9" s="15">
        <f>AW9/2</f>
        <v>0</v>
      </c>
      <c r="BD9" s="4">
        <f>(AX9*3)+(AY9*5)+(AZ9*5)+(BA9*20)</f>
        <v>0</v>
      </c>
      <c r="BE9" s="16">
        <f>BB9+BC9+BD9</f>
        <v>26.22</v>
      </c>
      <c r="BF9" s="52">
        <v>41.78</v>
      </c>
      <c r="BG9" s="53"/>
      <c r="BH9" s="53"/>
      <c r="BI9" s="54">
        <v>16</v>
      </c>
      <c r="BJ9" s="54"/>
      <c r="BK9" s="54">
        <v>1</v>
      </c>
      <c r="BL9" s="54"/>
      <c r="BM9" s="54"/>
      <c r="BN9" s="5">
        <f>BF9+BG9+BH9</f>
        <v>41.78</v>
      </c>
      <c r="BO9" s="15">
        <f>BI9/2</f>
        <v>8</v>
      </c>
      <c r="BP9" s="4">
        <f>(BJ9*3)+(BK9*5)+(BL9*5)+(BM9*20)</f>
        <v>5</v>
      </c>
      <c r="BQ9" s="16">
        <f>BN9+BO9+BP9</f>
        <v>54.78</v>
      </c>
      <c r="BR9" s="52">
        <v>56.99</v>
      </c>
      <c r="BS9" s="53"/>
      <c r="BT9" s="53"/>
      <c r="BU9" s="54">
        <v>1</v>
      </c>
      <c r="BV9" s="54"/>
      <c r="BW9" s="54"/>
      <c r="BX9" s="54"/>
      <c r="BY9" s="54"/>
      <c r="BZ9" s="5">
        <f>BR9+BS9+BT9</f>
        <v>56.99</v>
      </c>
      <c r="CA9" s="15">
        <f>BU9/2</f>
        <v>0.5</v>
      </c>
      <c r="CB9" s="4">
        <f>(BV9*3)+(BW9*5)+(BX9*5)+(BY9*20)</f>
        <v>0</v>
      </c>
      <c r="CC9" s="16">
        <f>BZ9+CA9+CB9</f>
        <v>57.49</v>
      </c>
      <c r="CD9" s="52">
        <v>19.59</v>
      </c>
      <c r="CE9" s="53"/>
      <c r="CF9" s="54"/>
      <c r="CG9" s="54"/>
      <c r="CH9" s="54"/>
      <c r="CI9" s="54"/>
      <c r="CJ9" s="54"/>
      <c r="CK9" s="5">
        <f>CD9+CE9</f>
        <v>19.59</v>
      </c>
      <c r="CL9" s="15">
        <f>CF9/2</f>
        <v>0</v>
      </c>
      <c r="CM9" s="4">
        <f>(CG9*3)+(CH9*5)+(CI9*5)+(CJ9*20)</f>
        <v>0</v>
      </c>
      <c r="CN9" s="16">
        <f>CK9+CL9+CM9</f>
        <v>19.59</v>
      </c>
      <c r="CO9" s="52"/>
      <c r="CP9" s="53"/>
      <c r="CQ9" s="54"/>
      <c r="CR9" s="54"/>
      <c r="CS9" s="54"/>
      <c r="CT9" s="54"/>
      <c r="CU9" s="54"/>
      <c r="CV9" s="5">
        <f>CO9+CP9</f>
        <v>0</v>
      </c>
      <c r="CW9" s="15">
        <f>CQ9/2</f>
        <v>0</v>
      </c>
      <c r="CX9" s="4">
        <f>(CR9*3)+(CS9*5)+(CT9*5)+(CU9*20)</f>
        <v>0</v>
      </c>
      <c r="CY9" s="16">
        <f>CV9+CW9+CX9</f>
        <v>0</v>
      </c>
      <c r="CZ9" s="52"/>
      <c r="DA9" s="53"/>
      <c r="DB9" s="54"/>
      <c r="DC9" s="54"/>
      <c r="DD9" s="54"/>
      <c r="DE9" s="54"/>
      <c r="DF9" s="54"/>
      <c r="DG9" s="5">
        <f>CZ9+DA9</f>
        <v>0</v>
      </c>
      <c r="DH9" s="15">
        <f>DB9/2</f>
        <v>0</v>
      </c>
      <c r="DI9" s="4">
        <f>(DC9*3)+(DD9*5)+(DE9*5)+(DF9*20)</f>
        <v>0</v>
      </c>
      <c r="DJ9" s="16">
        <f>DG9+DH9+DI9</f>
        <v>0</v>
      </c>
    </row>
    <row r="10" spans="1:114" ht="13" x14ac:dyDescent="0.25">
      <c r="A10" s="49">
        <v>1</v>
      </c>
      <c r="B10" s="50" t="s">
        <v>85</v>
      </c>
      <c r="C10" s="51"/>
      <c r="D10" s="51"/>
      <c r="E10" s="51"/>
      <c r="F10" s="51"/>
      <c r="G10" s="51"/>
      <c r="H10" s="17"/>
      <c r="I10" s="13"/>
      <c r="J10" s="12"/>
      <c r="K10" s="18"/>
      <c r="L10" s="30">
        <f>IF(M10+N10+O10=0,"",M10+N10+O10)</f>
        <v>232.85</v>
      </c>
      <c r="M10" s="31">
        <f>AC10+AP10+BB10+BN10+BZ10+CK10+CV10+DG10</f>
        <v>196.85</v>
      </c>
      <c r="N10" s="6">
        <f>AE10+AR10+BD10+BP10+CB10+CM10+CX10+DI10</f>
        <v>8</v>
      </c>
      <c r="O10" s="34">
        <f>P10/2</f>
        <v>28</v>
      </c>
      <c r="P10" s="35">
        <f>X10+AK10+AW10+BI10+BU10+CF10+CQ10+DB10</f>
        <v>56</v>
      </c>
      <c r="Q10" s="52">
        <v>12.08</v>
      </c>
      <c r="R10" s="53"/>
      <c r="S10" s="53"/>
      <c r="T10" s="53"/>
      <c r="U10" s="53"/>
      <c r="V10" s="53"/>
      <c r="W10" s="53"/>
      <c r="X10" s="54">
        <v>5</v>
      </c>
      <c r="Y10" s="54"/>
      <c r="Z10" s="54"/>
      <c r="AA10" s="54"/>
      <c r="AB10" s="55"/>
      <c r="AC10" s="5">
        <f>Q10+R10+S10+T10+U10+V10+W10</f>
        <v>12.08</v>
      </c>
      <c r="AD10" s="15">
        <f>X10/2</f>
        <v>2.5</v>
      </c>
      <c r="AE10" s="4">
        <f>(Y10*3)+(Z10*5)+(AA10*5)+(AB10*20)</f>
        <v>0</v>
      </c>
      <c r="AF10" s="16">
        <f>AC10+AD10+AE10</f>
        <v>14.58</v>
      </c>
      <c r="AG10" s="52">
        <v>17.690000000000001</v>
      </c>
      <c r="AH10" s="53"/>
      <c r="AI10" s="53"/>
      <c r="AJ10" s="53"/>
      <c r="AK10" s="54">
        <v>20</v>
      </c>
      <c r="AL10" s="54"/>
      <c r="AM10" s="54"/>
      <c r="AN10" s="54"/>
      <c r="AO10" s="54"/>
      <c r="AP10" s="5">
        <f>AG10+AH10+AI10+AJ10</f>
        <v>17.690000000000001</v>
      </c>
      <c r="AQ10" s="15">
        <f>AK10/2</f>
        <v>10</v>
      </c>
      <c r="AR10" s="4">
        <f>(AL10*3)+(AM10*5)+(AN10*5)+(AO10*20)</f>
        <v>0</v>
      </c>
      <c r="AS10" s="16">
        <f>AP10+AQ10+AR10</f>
        <v>27.69</v>
      </c>
      <c r="AT10" s="52">
        <v>29</v>
      </c>
      <c r="AU10" s="53"/>
      <c r="AV10" s="53"/>
      <c r="AW10" s="54">
        <v>10</v>
      </c>
      <c r="AX10" s="54">
        <v>1</v>
      </c>
      <c r="AY10" s="54"/>
      <c r="AZ10" s="54"/>
      <c r="BA10" s="54"/>
      <c r="BB10" s="5">
        <f>AT10+AU10+AV10</f>
        <v>29</v>
      </c>
      <c r="BC10" s="15">
        <f>AW10/2</f>
        <v>5</v>
      </c>
      <c r="BD10" s="4">
        <f>(AX10*3)+(AY10*5)+(AZ10*5)+(BA10*20)</f>
        <v>3</v>
      </c>
      <c r="BE10" s="16">
        <f>BB10+BC10+BD10</f>
        <v>37</v>
      </c>
      <c r="BF10" s="52">
        <v>45.87</v>
      </c>
      <c r="BG10" s="53"/>
      <c r="BH10" s="53"/>
      <c r="BI10" s="54">
        <v>17</v>
      </c>
      <c r="BJ10" s="54"/>
      <c r="BK10" s="54">
        <v>1</v>
      </c>
      <c r="BL10" s="54"/>
      <c r="BM10" s="54"/>
      <c r="BN10" s="5">
        <f>BF10+BG10+BH10</f>
        <v>45.87</v>
      </c>
      <c r="BO10" s="15">
        <f>BI10/2</f>
        <v>8.5</v>
      </c>
      <c r="BP10" s="4">
        <f>(BJ10*3)+(BK10*5)+(BL10*5)+(BM10*20)</f>
        <v>5</v>
      </c>
      <c r="BQ10" s="16">
        <f>BN10+BO10+BP10</f>
        <v>59.37</v>
      </c>
      <c r="BR10" s="52">
        <v>53.93</v>
      </c>
      <c r="BS10" s="53"/>
      <c r="BT10" s="53"/>
      <c r="BU10" s="54">
        <v>4</v>
      </c>
      <c r="BV10" s="54"/>
      <c r="BW10" s="54"/>
      <c r="BX10" s="54"/>
      <c r="BY10" s="54"/>
      <c r="BZ10" s="5">
        <f>BR10+BS10+BT10</f>
        <v>53.93</v>
      </c>
      <c r="CA10" s="15">
        <f>BU10/2</f>
        <v>2</v>
      </c>
      <c r="CB10" s="4">
        <f>(BV10*3)+(BW10*5)+(BX10*5)+(BY10*20)</f>
        <v>0</v>
      </c>
      <c r="CC10" s="16">
        <f>BZ10+CA10+CB10</f>
        <v>55.93</v>
      </c>
      <c r="CD10" s="52">
        <v>38.28</v>
      </c>
      <c r="CE10" s="53"/>
      <c r="CF10" s="54"/>
      <c r="CG10" s="54"/>
      <c r="CH10" s="54"/>
      <c r="CI10" s="54"/>
      <c r="CJ10" s="54"/>
      <c r="CK10" s="5">
        <f>CD10+CE10</f>
        <v>38.28</v>
      </c>
      <c r="CL10" s="15">
        <f>CF10/2</f>
        <v>0</v>
      </c>
      <c r="CM10" s="4">
        <f>(CG10*3)+(CH10*5)+(CI10*5)+(CJ10*20)</f>
        <v>0</v>
      </c>
      <c r="CN10" s="16">
        <f>CK10+CL10+CM10</f>
        <v>38.28</v>
      </c>
      <c r="CO10" s="52"/>
      <c r="CP10" s="53"/>
      <c r="CQ10" s="54"/>
      <c r="CR10" s="54"/>
      <c r="CS10" s="54"/>
      <c r="CT10" s="54"/>
      <c r="CU10" s="54"/>
      <c r="CV10" s="5">
        <f>CO10+CP10</f>
        <v>0</v>
      </c>
      <c r="CW10" s="15">
        <f>CQ10/2</f>
        <v>0</v>
      </c>
      <c r="CX10" s="4">
        <f>(CR10*3)+(CS10*5)+(CT10*5)+(CU10*20)</f>
        <v>0</v>
      </c>
      <c r="CY10" s="16">
        <f>CV10+CW10+CX10</f>
        <v>0</v>
      </c>
      <c r="CZ10" s="52"/>
      <c r="DA10" s="53"/>
      <c r="DB10" s="54"/>
      <c r="DC10" s="54"/>
      <c r="DD10" s="54"/>
      <c r="DE10" s="54"/>
      <c r="DF10" s="54"/>
      <c r="DG10" s="5">
        <f>CZ10+DA10</f>
        <v>0</v>
      </c>
      <c r="DH10" s="15">
        <f>DB10/2</f>
        <v>0</v>
      </c>
      <c r="DI10" s="4">
        <f>(DC10*3)+(DD10*5)+(DE10*5)+(DF10*20)</f>
        <v>0</v>
      </c>
      <c r="DJ10" s="16">
        <f>DG10+DH10+DI10</f>
        <v>0</v>
      </c>
    </row>
    <row r="11" spans="1:114" ht="13" x14ac:dyDescent="0.25">
      <c r="A11" s="49">
        <v>13</v>
      </c>
      <c r="B11" s="50" t="s">
        <v>97</v>
      </c>
      <c r="C11" s="51"/>
      <c r="D11" s="51"/>
      <c r="E11" s="51"/>
      <c r="F11" s="51"/>
      <c r="G11" s="51"/>
      <c r="H11" s="17" t="str">
        <f>IF(AND(OR($H$2="Y",$I$2="Y"),J11&lt;5,K11&lt;5),IF(AND(J11=J10,K11=K10),H10+1,1),"")</f>
        <v/>
      </c>
      <c r="I11" s="13" t="str">
        <f>IF(AND($I$2="Y",K11&gt;0,OR(AND(H11=1,H19=10),AND(H11=2,H28=20),AND(H11=3,H37=30),AND(H11=4,H46=40),AND(H11=5,H55=50),AND(H11=6,H64=60),AND(H11=7,H73=70),AND(H11=8,H82=80),AND(H11=9,H91=90),AND(H11=10,H100=100))),VLOOKUP(K11-1,SortLookup!$A$13:$B$16,2,FALSE),"")</f>
        <v/>
      </c>
      <c r="J11" s="12" t="str">
        <f>IF(ISNA(VLOOKUP(F11,SortLookup!$A$1:$B$5,2,FALSE))," ",VLOOKUP(F11,SortLookup!$A$1:$B$5,2,FALSE))</f>
        <v xml:space="preserve"> </v>
      </c>
      <c r="K11" s="18" t="str">
        <f>IF(ISNA(VLOOKUP(G11,SortLookup!$A$7:$B$11,2,FALSE))," ",VLOOKUP(G11,SortLookup!$A$7:$B$11,2,FALSE))</f>
        <v xml:space="preserve"> </v>
      </c>
      <c r="L11" s="30">
        <f>IF(M11+N11+O11=0,"",M11+N11+O11)</f>
        <v>247.1</v>
      </c>
      <c r="M11" s="31">
        <f>AC11+AP11+BB11+BN11+BZ11+CK11+CV11+DG11</f>
        <v>201.1</v>
      </c>
      <c r="N11" s="6">
        <f>AE11+AR11+BD11+BP11+CB11+CM11+CX11+DI11</f>
        <v>0</v>
      </c>
      <c r="O11" s="34">
        <f>P11/2</f>
        <v>46</v>
      </c>
      <c r="P11" s="35">
        <f>X11+AK11+AW11+BI11+BU11+CF11+CQ11+DB11</f>
        <v>92</v>
      </c>
      <c r="Q11" s="52">
        <v>17.41</v>
      </c>
      <c r="R11" s="53"/>
      <c r="S11" s="53"/>
      <c r="T11" s="53"/>
      <c r="U11" s="53"/>
      <c r="V11" s="53"/>
      <c r="W11" s="53"/>
      <c r="X11" s="54">
        <v>10</v>
      </c>
      <c r="Y11" s="54"/>
      <c r="Z11" s="54"/>
      <c r="AA11" s="54"/>
      <c r="AB11" s="55"/>
      <c r="AC11" s="5">
        <f>Q11+R11+S11+T11+U11+V11+W11</f>
        <v>17.41</v>
      </c>
      <c r="AD11" s="15">
        <f>X11/2</f>
        <v>5</v>
      </c>
      <c r="AE11" s="4">
        <f>(Y11*3)+(Z11*5)+(AA11*5)+(AB11*20)</f>
        <v>0</v>
      </c>
      <c r="AF11" s="16">
        <f>AC11+AD11+AE11</f>
        <v>22.41</v>
      </c>
      <c r="AG11" s="52">
        <v>21.72</v>
      </c>
      <c r="AH11" s="53"/>
      <c r="AI11" s="53"/>
      <c r="AJ11" s="53"/>
      <c r="AK11" s="54">
        <v>10</v>
      </c>
      <c r="AL11" s="54"/>
      <c r="AM11" s="54"/>
      <c r="AN11" s="54"/>
      <c r="AO11" s="54"/>
      <c r="AP11" s="5">
        <f>AG11+AH11+AI11+AJ11</f>
        <v>21.72</v>
      </c>
      <c r="AQ11" s="15">
        <f>AK11/2</f>
        <v>5</v>
      </c>
      <c r="AR11" s="4">
        <f>(AL11*3)+(AM11*5)+(AN11*5)+(AO11*20)</f>
        <v>0</v>
      </c>
      <c r="AS11" s="16">
        <f>AP11+AQ11+AR11</f>
        <v>26.72</v>
      </c>
      <c r="AT11" s="52">
        <v>26.31</v>
      </c>
      <c r="AU11" s="53"/>
      <c r="AV11" s="53"/>
      <c r="AW11" s="54">
        <v>40</v>
      </c>
      <c r="AX11" s="54"/>
      <c r="AY11" s="54"/>
      <c r="AZ11" s="54"/>
      <c r="BA11" s="54"/>
      <c r="BB11" s="5">
        <f>AT11+AU11+AV11</f>
        <v>26.31</v>
      </c>
      <c r="BC11" s="15">
        <f>AW11/2</f>
        <v>20</v>
      </c>
      <c r="BD11" s="4">
        <f>(AX11*3)+(AY11*5)+(AZ11*5)+(BA11*20)</f>
        <v>0</v>
      </c>
      <c r="BE11" s="16">
        <f>BB11+BC11+BD11</f>
        <v>46.31</v>
      </c>
      <c r="BF11" s="52">
        <v>34.049999999999997</v>
      </c>
      <c r="BG11" s="53"/>
      <c r="BH11" s="53"/>
      <c r="BI11" s="54">
        <f>5+6+1+8+6</f>
        <v>26</v>
      </c>
      <c r="BJ11" s="54"/>
      <c r="BK11" s="54"/>
      <c r="BL11" s="54"/>
      <c r="BM11" s="54"/>
      <c r="BN11" s="5">
        <f>BF11+BG11+BH11</f>
        <v>34.049999999999997</v>
      </c>
      <c r="BO11" s="15">
        <f>BI11/2</f>
        <v>13</v>
      </c>
      <c r="BP11" s="4">
        <f>(BJ11*3)+(BK11*5)+(BL11*5)+(BM11*20)</f>
        <v>0</v>
      </c>
      <c r="BQ11" s="16">
        <f>BN11+BO11+BP11</f>
        <v>47.05</v>
      </c>
      <c r="BR11" s="52">
        <v>69.790000000000006</v>
      </c>
      <c r="BS11" s="53"/>
      <c r="BT11" s="53"/>
      <c r="BU11" s="54">
        <v>6</v>
      </c>
      <c r="BV11" s="54"/>
      <c r="BW11" s="54"/>
      <c r="BX11" s="54"/>
      <c r="BY11" s="54"/>
      <c r="BZ11" s="5">
        <f>BR11+BS11+BT11</f>
        <v>69.790000000000006</v>
      </c>
      <c r="CA11" s="15">
        <f>BU11/2</f>
        <v>3</v>
      </c>
      <c r="CB11" s="4">
        <f>(BV11*3)+(BW11*5)+(BX11*5)+(BY11*20)</f>
        <v>0</v>
      </c>
      <c r="CC11" s="16">
        <f>BZ11+CA11+CB11</f>
        <v>72.790000000000006</v>
      </c>
      <c r="CD11" s="52">
        <v>31.82</v>
      </c>
      <c r="CE11" s="53"/>
      <c r="CF11" s="54"/>
      <c r="CG11" s="54"/>
      <c r="CH11" s="54"/>
      <c r="CI11" s="54"/>
      <c r="CJ11" s="54"/>
      <c r="CK11" s="5">
        <f>CD11+CE11</f>
        <v>31.82</v>
      </c>
      <c r="CL11" s="15">
        <f>CF11/2</f>
        <v>0</v>
      </c>
      <c r="CM11" s="4">
        <f>(CG11*3)+(CH11*5)+(CI11*5)+(CJ11*20)</f>
        <v>0</v>
      </c>
      <c r="CN11" s="16">
        <f>CK11+CL11+CM11</f>
        <v>31.82</v>
      </c>
      <c r="CO11" s="52"/>
      <c r="CP11" s="53"/>
      <c r="CQ11" s="54"/>
      <c r="CR11" s="54"/>
      <c r="CS11" s="54"/>
      <c r="CT11" s="54"/>
      <c r="CU11" s="54"/>
      <c r="CV11" s="5">
        <f>CO11+CP11</f>
        <v>0</v>
      </c>
      <c r="CW11" s="15">
        <f>CQ11/2</f>
        <v>0</v>
      </c>
      <c r="CX11" s="4">
        <f>(CR11*3)+(CS11*5)+(CT11*5)+(CU11*20)</f>
        <v>0</v>
      </c>
      <c r="CY11" s="16">
        <f>CV11+CW11+CX11</f>
        <v>0</v>
      </c>
      <c r="CZ11" s="52"/>
      <c r="DA11" s="53"/>
      <c r="DB11" s="54"/>
      <c r="DC11" s="54"/>
      <c r="DD11" s="54"/>
      <c r="DE11" s="54"/>
      <c r="DF11" s="54"/>
      <c r="DG11" s="5">
        <f>CZ11+DA11</f>
        <v>0</v>
      </c>
      <c r="DH11" s="15">
        <f>DB11/2</f>
        <v>0</v>
      </c>
      <c r="DI11" s="4">
        <f>(DC11*3)+(DD11*5)+(DE11*5)+(DF11*20)</f>
        <v>0</v>
      </c>
      <c r="DJ11" s="16">
        <f>DG11+DH11+DI11</f>
        <v>0</v>
      </c>
    </row>
    <row r="12" spans="1:114" ht="13" x14ac:dyDescent="0.25">
      <c r="A12" s="49">
        <v>3</v>
      </c>
      <c r="B12" s="50" t="s">
        <v>87</v>
      </c>
      <c r="C12" s="51"/>
      <c r="D12" s="51"/>
      <c r="E12" s="51"/>
      <c r="F12" s="51"/>
      <c r="G12" s="51"/>
      <c r="H12" s="17"/>
      <c r="I12" s="13"/>
      <c r="J12" s="12"/>
      <c r="K12" s="18"/>
      <c r="L12" s="30">
        <f>IF(M12+N12+O12=0,"",M12+N12+O12)</f>
        <v>250.63</v>
      </c>
      <c r="M12" s="31">
        <f>AC12+AP12+BB12+BN12+BZ12+CK12+CV12+DG12</f>
        <v>196.63</v>
      </c>
      <c r="N12" s="6">
        <f>AE12+AR12+BD12+BP12+CB12+CM12+CX12+DI12</f>
        <v>10</v>
      </c>
      <c r="O12" s="34">
        <f>P12/2</f>
        <v>44</v>
      </c>
      <c r="P12" s="35">
        <f>X12+AK12+AW12+BI12+BU12+CF12+CQ12+DB12</f>
        <v>88</v>
      </c>
      <c r="Q12" s="52">
        <v>22.44</v>
      </c>
      <c r="R12" s="53"/>
      <c r="S12" s="53"/>
      <c r="T12" s="53"/>
      <c r="U12" s="53"/>
      <c r="V12" s="53"/>
      <c r="W12" s="53"/>
      <c r="X12" s="54">
        <v>10</v>
      </c>
      <c r="Y12" s="54"/>
      <c r="Z12" s="54"/>
      <c r="AA12" s="54"/>
      <c r="AB12" s="55"/>
      <c r="AC12" s="5">
        <f>Q12+R12+S12+T12+U12+V12+W12</f>
        <v>22.44</v>
      </c>
      <c r="AD12" s="15">
        <f>X12/2</f>
        <v>5</v>
      </c>
      <c r="AE12" s="4">
        <f>(Y12*3)+(Z12*5)+(AA12*5)+(AB12*20)</f>
        <v>0</v>
      </c>
      <c r="AF12" s="16">
        <f>AC12+AD12+AE12</f>
        <v>27.44</v>
      </c>
      <c r="AG12" s="52">
        <v>45.84</v>
      </c>
      <c r="AH12" s="53"/>
      <c r="AI12" s="53"/>
      <c r="AJ12" s="53"/>
      <c r="AK12" s="54">
        <v>25</v>
      </c>
      <c r="AL12" s="54"/>
      <c r="AM12" s="54"/>
      <c r="AN12" s="54"/>
      <c r="AO12" s="54"/>
      <c r="AP12" s="5">
        <f>AG12+AH12+AI12+AJ12</f>
        <v>45.84</v>
      </c>
      <c r="AQ12" s="15">
        <f>AK12/2</f>
        <v>12.5</v>
      </c>
      <c r="AR12" s="4">
        <f>(AL12*3)+(AM12*5)+(AN12*5)+(AO12*20)</f>
        <v>0</v>
      </c>
      <c r="AS12" s="16">
        <f>AP12+AQ12+AR12</f>
        <v>58.34</v>
      </c>
      <c r="AT12" s="52">
        <v>51.31</v>
      </c>
      <c r="AU12" s="53"/>
      <c r="AV12" s="53"/>
      <c r="AW12" s="54">
        <v>30</v>
      </c>
      <c r="AX12" s="54"/>
      <c r="AY12" s="54"/>
      <c r="AZ12" s="54"/>
      <c r="BA12" s="54"/>
      <c r="BB12" s="5">
        <f>AT12+AU12+AV12</f>
        <v>51.31</v>
      </c>
      <c r="BC12" s="15">
        <f>AW12/2</f>
        <v>15</v>
      </c>
      <c r="BD12" s="4">
        <f>(AX12*3)+(AY12*5)+(AZ12*5)+(BA12*20)</f>
        <v>0</v>
      </c>
      <c r="BE12" s="16">
        <f>BB12+BC12+BD12</f>
        <v>66.31</v>
      </c>
      <c r="BF12" s="52">
        <v>77.040000000000006</v>
      </c>
      <c r="BG12" s="53"/>
      <c r="BH12" s="53"/>
      <c r="BI12" s="54">
        <v>23</v>
      </c>
      <c r="BJ12" s="54"/>
      <c r="BK12" s="54">
        <v>1</v>
      </c>
      <c r="BL12" s="54">
        <v>1</v>
      </c>
      <c r="BM12" s="54"/>
      <c r="BN12" s="5">
        <f>BF12+BG12+BH12</f>
        <v>77.040000000000006</v>
      </c>
      <c r="BO12" s="15">
        <f>BI12/2</f>
        <v>11.5</v>
      </c>
      <c r="BP12" s="4">
        <f>(BJ12*3)+(BK12*5)+(BL12*5)+(BM12*20)</f>
        <v>10</v>
      </c>
      <c r="BQ12" s="16">
        <f>BN12+BO12+BP12</f>
        <v>98.54</v>
      </c>
      <c r="BR12" s="52"/>
      <c r="BS12" s="53"/>
      <c r="BT12" s="53"/>
      <c r="BU12" s="54"/>
      <c r="BV12" s="54"/>
      <c r="BW12" s="54"/>
      <c r="BX12" s="54"/>
      <c r="BY12" s="54"/>
      <c r="BZ12" s="5">
        <f>BR12+BS12+BT12</f>
        <v>0</v>
      </c>
      <c r="CA12" s="15">
        <f>BU12/2</f>
        <v>0</v>
      </c>
      <c r="CB12" s="4">
        <f>(BV12*3)+(BW12*5)+(BX12*5)+(BY12*20)</f>
        <v>0</v>
      </c>
      <c r="CC12" s="16">
        <f>BZ12+CA12+CB12</f>
        <v>0</v>
      </c>
      <c r="CD12" s="52"/>
      <c r="CE12" s="53"/>
      <c r="CF12" s="54"/>
      <c r="CG12" s="54"/>
      <c r="CH12" s="54"/>
      <c r="CI12" s="54"/>
      <c r="CJ12" s="54"/>
      <c r="CK12" s="5">
        <f>CD12+CE12</f>
        <v>0</v>
      </c>
      <c r="CL12" s="15">
        <f>CF12/2</f>
        <v>0</v>
      </c>
      <c r="CM12" s="4">
        <f>(CG12*3)+(CH12*5)+(CI12*5)+(CJ12*20)</f>
        <v>0</v>
      </c>
      <c r="CN12" s="16">
        <f>CK12+CL12+CM12</f>
        <v>0</v>
      </c>
      <c r="CO12" s="52"/>
      <c r="CP12" s="53"/>
      <c r="CQ12" s="54"/>
      <c r="CR12" s="54"/>
      <c r="CS12" s="54"/>
      <c r="CT12" s="54"/>
      <c r="CU12" s="54"/>
      <c r="CV12" s="5">
        <f>CO12+CP12</f>
        <v>0</v>
      </c>
      <c r="CW12" s="15">
        <f>CQ12/2</f>
        <v>0</v>
      </c>
      <c r="CX12" s="4">
        <f>(CR12*3)+(CS12*5)+(CT12*5)+(CU12*20)</f>
        <v>0</v>
      </c>
      <c r="CY12" s="16">
        <f>CV12+CW12+CX12</f>
        <v>0</v>
      </c>
      <c r="CZ12" s="52"/>
      <c r="DA12" s="53"/>
      <c r="DB12" s="54"/>
      <c r="DC12" s="54"/>
      <c r="DD12" s="54"/>
      <c r="DE12" s="54"/>
      <c r="DF12" s="54"/>
      <c r="DG12" s="5">
        <f>CZ12+DA12</f>
        <v>0</v>
      </c>
      <c r="DH12" s="15">
        <f>DB12/2</f>
        <v>0</v>
      </c>
      <c r="DI12" s="4">
        <f>(DC12*3)+(DD12*5)+(DE12*5)+(DF12*20)</f>
        <v>0</v>
      </c>
      <c r="DJ12" s="16">
        <f>DG12+DH12+DI12</f>
        <v>0</v>
      </c>
    </row>
    <row r="13" spans="1:114" ht="13" x14ac:dyDescent="0.25">
      <c r="A13" s="49">
        <v>9</v>
      </c>
      <c r="B13" s="50" t="s">
        <v>93</v>
      </c>
      <c r="C13" s="51"/>
      <c r="D13" s="51"/>
      <c r="E13" s="51"/>
      <c r="F13" s="51"/>
      <c r="G13" s="51"/>
      <c r="H13" s="17"/>
      <c r="I13" s="13"/>
      <c r="J13" s="12"/>
      <c r="K13" s="18"/>
      <c r="L13" s="30">
        <f>IF(M13+N13+O13=0,"",M13+N13+O13)</f>
        <v>261.47000000000003</v>
      </c>
      <c r="M13" s="31">
        <f>AC13+AP13+BB13+BN13+BZ13+CK13+CV13+DG13</f>
        <v>193.47</v>
      </c>
      <c r="N13" s="6">
        <f>AE13+AR13+BD13+BP13+CB13+CM13+CX13+DI13</f>
        <v>15</v>
      </c>
      <c r="O13" s="34">
        <f>P13/2</f>
        <v>53</v>
      </c>
      <c r="P13" s="35">
        <f>X13+AK13+AW13+BI13+BU13+CF13+CQ13+DB13</f>
        <v>106</v>
      </c>
      <c r="Q13" s="52">
        <v>13.51</v>
      </c>
      <c r="R13" s="53"/>
      <c r="S13" s="53"/>
      <c r="T13" s="53"/>
      <c r="U13" s="53"/>
      <c r="V13" s="53"/>
      <c r="W13" s="53"/>
      <c r="X13" s="54">
        <v>15</v>
      </c>
      <c r="Y13" s="54"/>
      <c r="Z13" s="54"/>
      <c r="AA13" s="54"/>
      <c r="AB13" s="55"/>
      <c r="AC13" s="5">
        <f>Q13+R13+S13+T13+U13+V13+W13</f>
        <v>13.51</v>
      </c>
      <c r="AD13" s="15">
        <f>X13/2</f>
        <v>7.5</v>
      </c>
      <c r="AE13" s="4">
        <f>(Y13*3)+(Z13*5)+(AA13*5)+(AB13*20)</f>
        <v>0</v>
      </c>
      <c r="AF13" s="16">
        <f>AC13+AD13+AE13</f>
        <v>21.01</v>
      </c>
      <c r="AG13" s="52">
        <v>19.79</v>
      </c>
      <c r="AH13" s="53"/>
      <c r="AI13" s="53"/>
      <c r="AJ13" s="53"/>
      <c r="AK13" s="54">
        <v>15</v>
      </c>
      <c r="AL13" s="54"/>
      <c r="AM13" s="54"/>
      <c r="AN13" s="54"/>
      <c r="AO13" s="54"/>
      <c r="AP13" s="5">
        <f>AG13+AH13+AI13+AJ13</f>
        <v>19.79</v>
      </c>
      <c r="AQ13" s="15">
        <f>AK13/2</f>
        <v>7.5</v>
      </c>
      <c r="AR13" s="4">
        <f>(AL13*3)+(AM13*5)+(AN13*5)+(AO13*20)</f>
        <v>0</v>
      </c>
      <c r="AS13" s="16">
        <f>AP13+AQ13+AR13</f>
        <v>27.29</v>
      </c>
      <c r="AT13" s="52">
        <v>29.96</v>
      </c>
      <c r="AU13" s="53"/>
      <c r="AV13" s="53"/>
      <c r="AW13" s="54">
        <v>35</v>
      </c>
      <c r="AX13" s="54"/>
      <c r="AY13" s="54"/>
      <c r="AZ13" s="54"/>
      <c r="BA13" s="54"/>
      <c r="BB13" s="5">
        <f>AT13+AU13+AV13</f>
        <v>29.96</v>
      </c>
      <c r="BC13" s="15">
        <f>AW13/2</f>
        <v>17.5</v>
      </c>
      <c r="BD13" s="4">
        <f>(AX13*3)+(AY13*5)+(AZ13*5)+(BA13*20)</f>
        <v>0</v>
      </c>
      <c r="BE13" s="16">
        <f>BB13+BC13+BD13</f>
        <v>47.46</v>
      </c>
      <c r="BF13" s="52">
        <v>38.99</v>
      </c>
      <c r="BG13" s="53"/>
      <c r="BH13" s="53"/>
      <c r="BI13" s="54">
        <v>39</v>
      </c>
      <c r="BJ13" s="54"/>
      <c r="BK13" s="54">
        <v>2</v>
      </c>
      <c r="BL13" s="54">
        <v>1</v>
      </c>
      <c r="BM13" s="54"/>
      <c r="BN13" s="5">
        <f>BF13+BG13+BH13</f>
        <v>38.99</v>
      </c>
      <c r="BO13" s="15">
        <f>BI13/2</f>
        <v>19.5</v>
      </c>
      <c r="BP13" s="4">
        <f>(BJ13*3)+(BK13*5)+(BL13*5)+(BM13*20)</f>
        <v>15</v>
      </c>
      <c r="BQ13" s="16">
        <f>BN13+BO13+BP13</f>
        <v>73.489999999999995</v>
      </c>
      <c r="BR13" s="52">
        <v>61.11</v>
      </c>
      <c r="BS13" s="53"/>
      <c r="BT13" s="53"/>
      <c r="BU13" s="54">
        <v>2</v>
      </c>
      <c r="BV13" s="54"/>
      <c r="BW13" s="54"/>
      <c r="BX13" s="54"/>
      <c r="BY13" s="54"/>
      <c r="BZ13" s="5">
        <f>BR13+BS13+BT13</f>
        <v>61.11</v>
      </c>
      <c r="CA13" s="15">
        <f>BU13/2</f>
        <v>1</v>
      </c>
      <c r="CB13" s="4">
        <f>(BV13*3)+(BW13*5)+(BX13*5)+(BY13*20)</f>
        <v>0</v>
      </c>
      <c r="CC13" s="16">
        <f>BZ13+CA13+CB13</f>
        <v>62.11</v>
      </c>
      <c r="CD13" s="52">
        <v>30.11</v>
      </c>
      <c r="CE13" s="53"/>
      <c r="CF13" s="54"/>
      <c r="CG13" s="54"/>
      <c r="CH13" s="54"/>
      <c r="CI13" s="54"/>
      <c r="CJ13" s="54"/>
      <c r="CK13" s="5">
        <f>CD13+CE13</f>
        <v>30.11</v>
      </c>
      <c r="CL13" s="15">
        <f>CF13/2</f>
        <v>0</v>
      </c>
      <c r="CM13" s="4">
        <f>(CG13*3)+(CH13*5)+(CI13*5)+(CJ13*20)</f>
        <v>0</v>
      </c>
      <c r="CN13" s="16">
        <f>CK13+CL13+CM13</f>
        <v>30.11</v>
      </c>
      <c r="CO13" s="52"/>
      <c r="CP13" s="53"/>
      <c r="CQ13" s="54"/>
      <c r="CR13" s="54"/>
      <c r="CS13" s="54"/>
      <c r="CT13" s="54"/>
      <c r="CU13" s="54"/>
      <c r="CV13" s="5">
        <f>CO13+CP13</f>
        <v>0</v>
      </c>
      <c r="CW13" s="15">
        <f>CQ13/2</f>
        <v>0</v>
      </c>
      <c r="CX13" s="4">
        <f>(CR13*3)+(CS13*5)+(CT13*5)+(CU13*20)</f>
        <v>0</v>
      </c>
      <c r="CY13" s="16">
        <f>CV13+CW13+CX13</f>
        <v>0</v>
      </c>
      <c r="CZ13" s="52"/>
      <c r="DA13" s="53"/>
      <c r="DB13" s="54"/>
      <c r="DC13" s="54"/>
      <c r="DD13" s="54"/>
      <c r="DE13" s="54"/>
      <c r="DF13" s="54"/>
      <c r="DG13" s="5">
        <f>CZ13+DA13</f>
        <v>0</v>
      </c>
      <c r="DH13" s="15">
        <f>DB13/2</f>
        <v>0</v>
      </c>
      <c r="DI13" s="4">
        <f>(DC13*3)+(DD13*5)+(DE13*5)+(DF13*20)</f>
        <v>0</v>
      </c>
      <c r="DJ13" s="16">
        <f>DG13+DH13+DI13</f>
        <v>0</v>
      </c>
    </row>
    <row r="14" spans="1:114" ht="13" x14ac:dyDescent="0.25">
      <c r="A14" s="49">
        <v>11</v>
      </c>
      <c r="B14" s="50" t="s">
        <v>95</v>
      </c>
      <c r="C14" s="51"/>
      <c r="D14" s="51"/>
      <c r="E14" s="51"/>
      <c r="F14" s="51"/>
      <c r="G14" s="51"/>
      <c r="H14" s="17"/>
      <c r="I14" s="13"/>
      <c r="J14" s="12"/>
      <c r="K14" s="18"/>
      <c r="L14" s="30">
        <f>IF(M14+N14+O14=0,"",M14+N14+O14)</f>
        <v>277.32</v>
      </c>
      <c r="M14" s="31">
        <f>AC14+AP14+BB14+BN14+BZ14+CK14+CV14+DG14</f>
        <v>237.82</v>
      </c>
      <c r="N14" s="6">
        <f>AE14+AR14+BD14+BP14+CB14+CM14+CX14+DI14</f>
        <v>0</v>
      </c>
      <c r="O14" s="34">
        <f>P14/2</f>
        <v>39.5</v>
      </c>
      <c r="P14" s="35">
        <f>X14+AK14+AW14+BI14+BU14+CF14+CQ14+DB14</f>
        <v>79</v>
      </c>
      <c r="Q14" s="52">
        <v>21.7</v>
      </c>
      <c r="R14" s="53"/>
      <c r="S14" s="53"/>
      <c r="T14" s="53"/>
      <c r="U14" s="53"/>
      <c r="V14" s="53"/>
      <c r="W14" s="53"/>
      <c r="X14" s="54">
        <v>25</v>
      </c>
      <c r="Y14" s="54"/>
      <c r="Z14" s="54"/>
      <c r="AA14" s="54"/>
      <c r="AB14" s="55"/>
      <c r="AC14" s="5">
        <f>Q14+R14+S14+T14+U14+V14+W14</f>
        <v>21.7</v>
      </c>
      <c r="AD14" s="15">
        <f>X14/2</f>
        <v>12.5</v>
      </c>
      <c r="AE14" s="4">
        <f>(Y14*3)+(Z14*5)+(AA14*5)+(AB14*20)</f>
        <v>0</v>
      </c>
      <c r="AF14" s="16">
        <f>AC14+AD14+AE14</f>
        <v>34.200000000000003</v>
      </c>
      <c r="AG14" s="52">
        <v>27.23</v>
      </c>
      <c r="AH14" s="53"/>
      <c r="AI14" s="53"/>
      <c r="AJ14" s="53"/>
      <c r="AK14" s="54">
        <v>10</v>
      </c>
      <c r="AL14" s="54"/>
      <c r="AM14" s="54"/>
      <c r="AN14" s="54"/>
      <c r="AO14" s="54"/>
      <c r="AP14" s="5">
        <f>AG14+AH14+AI14+AJ14</f>
        <v>27.23</v>
      </c>
      <c r="AQ14" s="15">
        <f>AK14/2</f>
        <v>5</v>
      </c>
      <c r="AR14" s="4">
        <f>(AL14*3)+(AM14*5)+(AN14*5)+(AO14*20)</f>
        <v>0</v>
      </c>
      <c r="AS14" s="16">
        <f>AP14+AQ14+AR14</f>
        <v>32.229999999999997</v>
      </c>
      <c r="AT14" s="52">
        <v>34.549999999999997</v>
      </c>
      <c r="AU14" s="53"/>
      <c r="AV14" s="53"/>
      <c r="AW14" s="54">
        <v>25</v>
      </c>
      <c r="AX14" s="54"/>
      <c r="AY14" s="54"/>
      <c r="AZ14" s="54"/>
      <c r="BA14" s="54"/>
      <c r="BB14" s="5">
        <f>AT14+AU14+AV14</f>
        <v>34.549999999999997</v>
      </c>
      <c r="BC14" s="15">
        <f>AW14/2</f>
        <v>12.5</v>
      </c>
      <c r="BD14" s="4">
        <f>(AX14*3)+(AY14*5)+(AZ14*5)+(BA14*20)</f>
        <v>0</v>
      </c>
      <c r="BE14" s="16">
        <f>BB14+BC14+BD14</f>
        <v>47.05</v>
      </c>
      <c r="BF14" s="52">
        <v>53.94</v>
      </c>
      <c r="BG14" s="53"/>
      <c r="BH14" s="53"/>
      <c r="BI14" s="54">
        <v>18</v>
      </c>
      <c r="BJ14" s="54"/>
      <c r="BK14" s="54"/>
      <c r="BL14" s="54"/>
      <c r="BM14" s="54"/>
      <c r="BN14" s="5">
        <f>BF14+BG14+BH14</f>
        <v>53.94</v>
      </c>
      <c r="BO14" s="15">
        <f>BI14/2</f>
        <v>9</v>
      </c>
      <c r="BP14" s="4">
        <f>(BJ14*3)+(BK14*5)+(BL14*5)+(BM14*20)</f>
        <v>0</v>
      </c>
      <c r="BQ14" s="16">
        <f>BN14+BO14+BP14</f>
        <v>62.94</v>
      </c>
      <c r="BR14" s="52">
        <v>83.53</v>
      </c>
      <c r="BS14" s="53"/>
      <c r="BT14" s="53"/>
      <c r="BU14" s="54">
        <v>1</v>
      </c>
      <c r="BV14" s="54"/>
      <c r="BW14" s="54"/>
      <c r="BX14" s="54"/>
      <c r="BY14" s="54"/>
      <c r="BZ14" s="5">
        <f>BR14+BS14+BT14</f>
        <v>83.53</v>
      </c>
      <c r="CA14" s="15">
        <f>BU14/2</f>
        <v>0.5</v>
      </c>
      <c r="CB14" s="4">
        <f>(BV14*3)+(BW14*5)+(BX14*5)+(BY14*20)</f>
        <v>0</v>
      </c>
      <c r="CC14" s="16">
        <f>BZ14+CA14+CB14</f>
        <v>84.03</v>
      </c>
      <c r="CD14" s="52">
        <v>16.87</v>
      </c>
      <c r="CE14" s="53"/>
      <c r="CF14" s="54"/>
      <c r="CG14" s="54"/>
      <c r="CH14" s="54"/>
      <c r="CI14" s="54"/>
      <c r="CJ14" s="54"/>
      <c r="CK14" s="5">
        <f>CD14+CE14</f>
        <v>16.87</v>
      </c>
      <c r="CL14" s="15">
        <f>CF14/2</f>
        <v>0</v>
      </c>
      <c r="CM14" s="4">
        <f>(CG14*3)+(CH14*5)+(CI14*5)+(CJ14*20)</f>
        <v>0</v>
      </c>
      <c r="CN14" s="16">
        <f>CK14+CL14+CM14</f>
        <v>16.87</v>
      </c>
      <c r="CO14" s="52"/>
      <c r="CP14" s="53"/>
      <c r="CQ14" s="54"/>
      <c r="CR14" s="54"/>
      <c r="CS14" s="54"/>
      <c r="CT14" s="54"/>
      <c r="CU14" s="54"/>
      <c r="CV14" s="5">
        <f>CO14+CP14</f>
        <v>0</v>
      </c>
      <c r="CW14" s="15">
        <f>CQ14/2</f>
        <v>0</v>
      </c>
      <c r="CX14" s="4">
        <f>(CR14*3)+(CS14*5)+(CT14*5)+(CU14*20)</f>
        <v>0</v>
      </c>
      <c r="CY14" s="16">
        <f>CV14+CW14+CX14</f>
        <v>0</v>
      </c>
      <c r="CZ14" s="52"/>
      <c r="DA14" s="53"/>
      <c r="DB14" s="54"/>
      <c r="DC14" s="54"/>
      <c r="DD14" s="54"/>
      <c r="DE14" s="54"/>
      <c r="DF14" s="54"/>
      <c r="DG14" s="5">
        <f>CZ14+DA14</f>
        <v>0</v>
      </c>
      <c r="DH14" s="15">
        <f>DB14/2</f>
        <v>0</v>
      </c>
      <c r="DI14" s="4">
        <f>(DC14*3)+(DD14*5)+(DE14*5)+(DF14*20)</f>
        <v>0</v>
      </c>
      <c r="DJ14" s="16">
        <f>DG14+DH14+DI14</f>
        <v>0</v>
      </c>
    </row>
    <row r="15" spans="1:114" ht="13" x14ac:dyDescent="0.25">
      <c r="A15" s="49">
        <v>6</v>
      </c>
      <c r="B15" s="50" t="s">
        <v>90</v>
      </c>
      <c r="C15" s="51"/>
      <c r="D15" s="51"/>
      <c r="E15" s="51"/>
      <c r="F15" s="51"/>
      <c r="G15" s="51"/>
      <c r="H15" s="17"/>
      <c r="I15" s="13"/>
      <c r="J15" s="12"/>
      <c r="K15" s="18"/>
      <c r="L15" s="30">
        <f>IF(M15+N15+O15=0,"",M15+N15+O15)</f>
        <v>310.69</v>
      </c>
      <c r="M15" s="31">
        <f>AC15+AP15+BB15+BN15+BZ15+CK15+CV15+DG15</f>
        <v>215.19</v>
      </c>
      <c r="N15" s="6">
        <f>AE15+AR15+BD15+BP15+CB15+CM15+CX15+DI15</f>
        <v>13</v>
      </c>
      <c r="O15" s="34">
        <f>P15/2</f>
        <v>82.5</v>
      </c>
      <c r="P15" s="35">
        <f>X15+AK15+AW15+BI15+BU15+CF15+CQ15+DB15</f>
        <v>165</v>
      </c>
      <c r="Q15" s="52">
        <v>12.35</v>
      </c>
      <c r="R15" s="53"/>
      <c r="S15" s="53"/>
      <c r="T15" s="53"/>
      <c r="U15" s="53"/>
      <c r="V15" s="53"/>
      <c r="W15" s="53"/>
      <c r="X15" s="54">
        <v>45</v>
      </c>
      <c r="Y15" s="54"/>
      <c r="Z15" s="54"/>
      <c r="AA15" s="54"/>
      <c r="AB15" s="55"/>
      <c r="AC15" s="5">
        <f>Q15+R15+S15+T15+U15+V15+W15</f>
        <v>12.35</v>
      </c>
      <c r="AD15" s="15">
        <f>X15/2</f>
        <v>22.5</v>
      </c>
      <c r="AE15" s="4">
        <f>(Y15*3)+(Z15*5)+(AA15*5)+(AB15*20)</f>
        <v>0</v>
      </c>
      <c r="AF15" s="16">
        <f>AC15+AD15+AE15</f>
        <v>34.85</v>
      </c>
      <c r="AG15" s="52">
        <v>16.8</v>
      </c>
      <c r="AH15" s="53"/>
      <c r="AI15" s="53"/>
      <c r="AJ15" s="53"/>
      <c r="AK15" s="54">
        <v>20</v>
      </c>
      <c r="AL15" s="54">
        <v>1</v>
      </c>
      <c r="AM15" s="54"/>
      <c r="AN15" s="54"/>
      <c r="AO15" s="54"/>
      <c r="AP15" s="5">
        <f>AG15+AH15+AI15+AJ15</f>
        <v>16.8</v>
      </c>
      <c r="AQ15" s="15">
        <f>AK15/2</f>
        <v>10</v>
      </c>
      <c r="AR15" s="4">
        <f>(AL15*3)+(AM15*5)+(AN15*5)+(AO15*20)</f>
        <v>3</v>
      </c>
      <c r="AS15" s="16">
        <f>AP15+AQ15+AR15</f>
        <v>29.8</v>
      </c>
      <c r="AT15" s="52">
        <v>25.52</v>
      </c>
      <c r="AU15" s="53"/>
      <c r="AV15" s="53"/>
      <c r="AW15" s="54">
        <v>35</v>
      </c>
      <c r="AX15" s="54"/>
      <c r="AY15" s="54"/>
      <c r="AZ15" s="54"/>
      <c r="BA15" s="54"/>
      <c r="BB15" s="5">
        <f>AT15+AU15+AV15</f>
        <v>25.52</v>
      </c>
      <c r="BC15" s="15">
        <f>AW15/2</f>
        <v>17.5</v>
      </c>
      <c r="BD15" s="4">
        <f>(AX15*3)+(AY15*5)+(AZ15*5)+(BA15*20)</f>
        <v>0</v>
      </c>
      <c r="BE15" s="16">
        <f>BB15+BC15+BD15</f>
        <v>43.02</v>
      </c>
      <c r="BF15" s="52">
        <v>38.869999999999997</v>
      </c>
      <c r="BG15" s="53"/>
      <c r="BH15" s="53"/>
      <c r="BI15" s="54">
        <v>24</v>
      </c>
      <c r="BJ15" s="54"/>
      <c r="BK15" s="54">
        <v>1</v>
      </c>
      <c r="BL15" s="54">
        <v>1</v>
      </c>
      <c r="BM15" s="54"/>
      <c r="BN15" s="5">
        <f>BF15+BG15+BH15</f>
        <v>38.869999999999997</v>
      </c>
      <c r="BO15" s="15">
        <f>BI15/2</f>
        <v>12</v>
      </c>
      <c r="BP15" s="4">
        <f>(BJ15*3)+(BK15*5)+(BL15*5)+(BM15*20)</f>
        <v>10</v>
      </c>
      <c r="BQ15" s="16">
        <f>BN15+BO15+BP15</f>
        <v>60.87</v>
      </c>
      <c r="BR15" s="52">
        <v>67.77</v>
      </c>
      <c r="BS15" s="53"/>
      <c r="BT15" s="53"/>
      <c r="BU15" s="54">
        <v>41</v>
      </c>
      <c r="BV15" s="54"/>
      <c r="BW15" s="54"/>
      <c r="BX15" s="54"/>
      <c r="BY15" s="54"/>
      <c r="BZ15" s="5">
        <f>BR15+BS15+BT15</f>
        <v>67.77</v>
      </c>
      <c r="CA15" s="15">
        <f>BU15/2</f>
        <v>20.5</v>
      </c>
      <c r="CB15" s="4">
        <f>(BV15*3)+(BW15*5)+(BX15*5)+(BY15*20)</f>
        <v>0</v>
      </c>
      <c r="CC15" s="16">
        <f>BZ15+CA15+CB15</f>
        <v>88.27</v>
      </c>
      <c r="CD15" s="52">
        <v>53.88</v>
      </c>
      <c r="CE15" s="53"/>
      <c r="CF15" s="54"/>
      <c r="CG15" s="54"/>
      <c r="CH15" s="54"/>
      <c r="CI15" s="54"/>
      <c r="CJ15" s="54"/>
      <c r="CK15" s="5">
        <f>CD15+CE15</f>
        <v>53.88</v>
      </c>
      <c r="CL15" s="15">
        <f>CF15/2</f>
        <v>0</v>
      </c>
      <c r="CM15" s="4">
        <f>(CG15*3)+(CH15*5)+(CI15*5)+(CJ15*20)</f>
        <v>0</v>
      </c>
      <c r="CN15" s="16">
        <f>CK15+CL15+CM15</f>
        <v>53.88</v>
      </c>
      <c r="CO15" s="52"/>
      <c r="CP15" s="53"/>
      <c r="CQ15" s="54"/>
      <c r="CR15" s="54"/>
      <c r="CS15" s="54"/>
      <c r="CT15" s="54"/>
      <c r="CU15" s="54"/>
      <c r="CV15" s="5">
        <f>CO15+CP15</f>
        <v>0</v>
      </c>
      <c r="CW15" s="15">
        <f>CQ15/2</f>
        <v>0</v>
      </c>
      <c r="CX15" s="4">
        <f>(CR15*3)+(CS15*5)+(CT15*5)+(CU15*20)</f>
        <v>0</v>
      </c>
      <c r="CY15" s="16">
        <f>CV15+CW15+CX15</f>
        <v>0</v>
      </c>
      <c r="CZ15" s="52"/>
      <c r="DA15" s="53"/>
      <c r="DB15" s="54"/>
      <c r="DC15" s="54"/>
      <c r="DD15" s="54"/>
      <c r="DE15" s="54"/>
      <c r="DF15" s="54"/>
      <c r="DG15" s="5">
        <f>CZ15+DA15</f>
        <v>0</v>
      </c>
      <c r="DH15" s="15">
        <f>DB15/2</f>
        <v>0</v>
      </c>
      <c r="DI15" s="4">
        <f>(DC15*3)+(DD15*5)+(DE15*5)+(DF15*20)</f>
        <v>0</v>
      </c>
      <c r="DJ15" s="16">
        <f>DG15+DH15+DI15</f>
        <v>0</v>
      </c>
    </row>
    <row r="16" spans="1:114" ht="13" x14ac:dyDescent="0.25">
      <c r="A16" s="49">
        <v>14</v>
      </c>
      <c r="B16" s="50" t="s">
        <v>98</v>
      </c>
      <c r="C16" s="51"/>
      <c r="D16" s="51"/>
      <c r="E16" s="51"/>
      <c r="F16" s="51"/>
      <c r="G16" s="51"/>
      <c r="H16" s="17"/>
      <c r="I16" s="13"/>
      <c r="J16" s="12"/>
      <c r="K16" s="18"/>
      <c r="L16" s="30">
        <f>IF(M16+N16+O16=0,"",M16+N16+O16)</f>
        <v>489.84</v>
      </c>
      <c r="M16" s="31">
        <f>AC16+AP16+BB16+BN16+BZ16+CK16+CV16+DG16</f>
        <v>400.84</v>
      </c>
      <c r="N16" s="6">
        <f>AE16+AR16+BD16+BP16+CB16+CM16+CX16+DI16</f>
        <v>5</v>
      </c>
      <c r="O16" s="34">
        <f>P16/2</f>
        <v>84</v>
      </c>
      <c r="P16" s="35">
        <f>X16+AK16+AW16+BI16+BU16+CF16+CQ16+DB16</f>
        <v>168</v>
      </c>
      <c r="Q16" s="52">
        <v>18.87</v>
      </c>
      <c r="R16" s="53"/>
      <c r="S16" s="53"/>
      <c r="T16" s="53"/>
      <c r="U16" s="53"/>
      <c r="V16" s="53"/>
      <c r="W16" s="53"/>
      <c r="X16" s="54">
        <v>25</v>
      </c>
      <c r="Y16" s="54"/>
      <c r="Z16" s="54"/>
      <c r="AA16" s="54"/>
      <c r="AB16" s="55"/>
      <c r="AC16" s="5">
        <f>Q16+R16+S16+T16+U16+V16+W16</f>
        <v>18.87</v>
      </c>
      <c r="AD16" s="15">
        <f>X16/2</f>
        <v>12.5</v>
      </c>
      <c r="AE16" s="4">
        <f>(Y16*3)+(Z16*5)+(AA16*5)+(AB16*20)</f>
        <v>0</v>
      </c>
      <c r="AF16" s="16">
        <f>AC16+AD16+AE16</f>
        <v>31.37</v>
      </c>
      <c r="AG16" s="52">
        <v>22.49</v>
      </c>
      <c r="AH16" s="53"/>
      <c r="AI16" s="53"/>
      <c r="AJ16" s="53"/>
      <c r="AK16" s="54">
        <v>5</v>
      </c>
      <c r="AL16" s="54"/>
      <c r="AM16" s="54"/>
      <c r="AN16" s="54"/>
      <c r="AO16" s="54"/>
      <c r="AP16" s="5">
        <f>AG16+AH16+AI16+AJ16</f>
        <v>22.49</v>
      </c>
      <c r="AQ16" s="15">
        <f>AK16/2</f>
        <v>2.5</v>
      </c>
      <c r="AR16" s="4">
        <f>(AL16*3)+(AM16*5)+(AN16*5)+(AO16*20)</f>
        <v>0</v>
      </c>
      <c r="AS16" s="16">
        <f>AP16+AQ16+AR16</f>
        <v>24.99</v>
      </c>
      <c r="AT16" s="52">
        <v>43.12</v>
      </c>
      <c r="AU16" s="53"/>
      <c r="AV16" s="53"/>
      <c r="AW16" s="54">
        <v>45</v>
      </c>
      <c r="AX16" s="54"/>
      <c r="AY16" s="54"/>
      <c r="AZ16" s="54"/>
      <c r="BA16" s="54"/>
      <c r="BB16" s="5">
        <f>AT16+AU16+AV16</f>
        <v>43.12</v>
      </c>
      <c r="BC16" s="15">
        <f>AW16/2</f>
        <v>22.5</v>
      </c>
      <c r="BD16" s="4">
        <f>(AX16*3)+(AY16*5)+(AZ16*5)+(BA16*20)</f>
        <v>0</v>
      </c>
      <c r="BE16" s="16">
        <f>BB16+BC16+BD16</f>
        <v>65.62</v>
      </c>
      <c r="BF16" s="52">
        <v>85.89</v>
      </c>
      <c r="BG16" s="53"/>
      <c r="BH16" s="53"/>
      <c r="BI16" s="54">
        <v>17</v>
      </c>
      <c r="BJ16" s="54"/>
      <c r="BK16" s="54">
        <v>1</v>
      </c>
      <c r="BL16" s="54"/>
      <c r="BM16" s="54"/>
      <c r="BN16" s="5">
        <f>BF16+BG16+BH16</f>
        <v>85.89</v>
      </c>
      <c r="BO16" s="15">
        <f>BI16/2</f>
        <v>8.5</v>
      </c>
      <c r="BP16" s="4">
        <f>(BJ16*3)+(BK16*5)+(BL16*5)+(BM16*20)</f>
        <v>5</v>
      </c>
      <c r="BQ16" s="16">
        <f>BN16+BO16+BP16</f>
        <v>99.39</v>
      </c>
      <c r="BR16" s="52">
        <v>176</v>
      </c>
      <c r="BS16" s="53"/>
      <c r="BT16" s="53"/>
      <c r="BU16" s="54">
        <v>51</v>
      </c>
      <c r="BV16" s="54"/>
      <c r="BW16" s="54"/>
      <c r="BX16" s="54"/>
      <c r="BY16" s="54"/>
      <c r="BZ16" s="5">
        <f>BR16+BS16+BT16</f>
        <v>176</v>
      </c>
      <c r="CA16" s="15">
        <f>BU16/2</f>
        <v>25.5</v>
      </c>
      <c r="CB16" s="4">
        <f>(BV16*3)+(BW16*5)+(BX16*5)+(BY16*20)</f>
        <v>0</v>
      </c>
      <c r="CC16" s="16">
        <f>BZ16+CA16+CB16</f>
        <v>201.5</v>
      </c>
      <c r="CD16" s="52">
        <v>54.47</v>
      </c>
      <c r="CE16" s="53"/>
      <c r="CF16" s="54">
        <v>25</v>
      </c>
      <c r="CG16" s="54"/>
      <c r="CH16" s="54"/>
      <c r="CI16" s="54"/>
      <c r="CJ16" s="54"/>
      <c r="CK16" s="5">
        <f>CD16+CE16</f>
        <v>54.47</v>
      </c>
      <c r="CL16" s="15">
        <f>CF16/2</f>
        <v>12.5</v>
      </c>
      <c r="CM16" s="4">
        <f>(CG16*3)+(CH16*5)+(CI16*5)+(CJ16*20)</f>
        <v>0</v>
      </c>
      <c r="CN16" s="16">
        <f>CK16+CL16+CM16</f>
        <v>66.97</v>
      </c>
      <c r="CO16" s="52"/>
      <c r="CP16" s="53"/>
      <c r="CQ16" s="54"/>
      <c r="CR16" s="54"/>
      <c r="CS16" s="54"/>
      <c r="CT16" s="54"/>
      <c r="CU16" s="54"/>
      <c r="CV16" s="5">
        <f>CO16+CP16</f>
        <v>0</v>
      </c>
      <c r="CW16" s="15">
        <f>CQ16/2</f>
        <v>0</v>
      </c>
      <c r="CX16" s="4">
        <f>(CR16*3)+(CS16*5)+(CT16*5)+(CU16*20)</f>
        <v>0</v>
      </c>
      <c r="CY16" s="16">
        <f>CV16+CW16+CX16</f>
        <v>0</v>
      </c>
      <c r="CZ16" s="52"/>
      <c r="DA16" s="53"/>
      <c r="DB16" s="54"/>
      <c r="DC16" s="54"/>
      <c r="DD16" s="54"/>
      <c r="DE16" s="54"/>
      <c r="DF16" s="54"/>
      <c r="DG16" s="5">
        <f>CZ16+DA16</f>
        <v>0</v>
      </c>
      <c r="DH16" s="15">
        <f>DB16/2</f>
        <v>0</v>
      </c>
      <c r="DI16" s="4">
        <f>(DC16*3)+(DD16*5)+(DE16*5)+(DF16*20)</f>
        <v>0</v>
      </c>
      <c r="DJ16" s="16">
        <f>DG16+DH16+DI16</f>
        <v>0</v>
      </c>
    </row>
    <row r="17" spans="1:114" ht="13" x14ac:dyDescent="0.25">
      <c r="A17" s="49"/>
      <c r="B17" s="50"/>
      <c r="C17" s="51"/>
      <c r="D17" s="51"/>
      <c r="E17" s="51"/>
      <c r="F17" s="51"/>
      <c r="G17" s="51"/>
      <c r="H17" s="17"/>
      <c r="I17" s="13"/>
      <c r="J17" s="12"/>
      <c r="K17" s="18"/>
      <c r="L17" s="30" t="str">
        <f t="shared" ref="L3:L34" si="0">IF(M17+N17+O17=0,"",M17+N17+O17)</f>
        <v/>
      </c>
      <c r="M17" s="31">
        <f t="shared" ref="M3:M34" si="1">AC17+AP17+BB17+BN17+BZ17+CK17+CV17+DG17</f>
        <v>0</v>
      </c>
      <c r="N17" s="6">
        <f t="shared" ref="N3:N34" si="2">AE17+AR17+BD17+BP17+CB17+CM17+CX17+DI17</f>
        <v>0</v>
      </c>
      <c r="O17" s="34">
        <f t="shared" ref="O3:O34" si="3">P17/2</f>
        <v>0</v>
      </c>
      <c r="P17" s="35">
        <f t="shared" ref="P3:P34" si="4">X17+AK17+AW17+BI17+BU17+CF17+CQ17+DB17</f>
        <v>0</v>
      </c>
      <c r="Q17" s="52"/>
      <c r="R17" s="53"/>
      <c r="S17" s="53"/>
      <c r="T17" s="53"/>
      <c r="U17" s="53"/>
      <c r="V17" s="53"/>
      <c r="W17" s="53"/>
      <c r="X17" s="54"/>
      <c r="Y17" s="54"/>
      <c r="Z17" s="54"/>
      <c r="AA17" s="54"/>
      <c r="AB17" s="55"/>
      <c r="AC17" s="5">
        <f t="shared" ref="AC3:AC34" si="5">Q17+R17+S17+T17+U17+V17+W17</f>
        <v>0</v>
      </c>
      <c r="AD17" s="15">
        <f t="shared" ref="AD3:AD34" si="6">X17/2</f>
        <v>0</v>
      </c>
      <c r="AE17" s="4">
        <f t="shared" ref="AE3:AE34" si="7">(Y17*3)+(Z17*5)+(AA17*5)+(AB17*20)</f>
        <v>0</v>
      </c>
      <c r="AF17" s="16">
        <f t="shared" ref="AF3:AF34" si="8">AC17+AD17+AE17</f>
        <v>0</v>
      </c>
      <c r="AG17" s="52"/>
      <c r="AH17" s="53"/>
      <c r="AI17" s="53"/>
      <c r="AJ17" s="53"/>
      <c r="AK17" s="54"/>
      <c r="AL17" s="54"/>
      <c r="AM17" s="54"/>
      <c r="AN17" s="54"/>
      <c r="AO17" s="54"/>
      <c r="AP17" s="5">
        <f t="shared" ref="AP3:AP31" si="9">AG17+AH17+AI17+AJ17</f>
        <v>0</v>
      </c>
      <c r="AQ17" s="15">
        <f t="shared" ref="AQ3:AQ31" si="10">AK17/2</f>
        <v>0</v>
      </c>
      <c r="AR17" s="4">
        <f t="shared" ref="AR4:AR31" si="11">(AL17*3)+(AM17*5)+(AN17*5)+(AO17*20)</f>
        <v>0</v>
      </c>
      <c r="AS17" s="16">
        <f t="shared" ref="AS3:AS31" si="12">AP17+AQ17+AR17</f>
        <v>0</v>
      </c>
      <c r="AT17" s="52"/>
      <c r="AU17" s="53"/>
      <c r="AV17" s="53"/>
      <c r="AW17" s="54"/>
      <c r="AX17" s="54"/>
      <c r="AY17" s="54"/>
      <c r="AZ17" s="54"/>
      <c r="BA17" s="54"/>
      <c r="BB17" s="5">
        <f t="shared" ref="BB3:BB34" si="13">AT17+AU17+AV17</f>
        <v>0</v>
      </c>
      <c r="BC17" s="15">
        <f t="shared" ref="BC3:BC34" si="14">AW17/2</f>
        <v>0</v>
      </c>
      <c r="BD17" s="4">
        <f t="shared" ref="BD3:BD34" si="15">(AX17*3)+(AY17*5)+(AZ17*5)+(BA17*20)</f>
        <v>0</v>
      </c>
      <c r="BE17" s="16">
        <f t="shared" ref="BE3:BE34" si="16">BB17+BC17+BD17</f>
        <v>0</v>
      </c>
      <c r="BF17" s="52"/>
      <c r="BG17" s="53"/>
      <c r="BH17" s="53"/>
      <c r="BI17" s="54"/>
      <c r="BJ17" s="54"/>
      <c r="BK17" s="54"/>
      <c r="BL17" s="54"/>
      <c r="BM17" s="54"/>
      <c r="BN17" s="5">
        <f t="shared" ref="BN3:BN34" si="17">BF17+BG17+BH17</f>
        <v>0</v>
      </c>
      <c r="BO17" s="15">
        <f t="shared" ref="BO3:BO34" si="18">BI17/2</f>
        <v>0</v>
      </c>
      <c r="BP17" s="4">
        <f t="shared" ref="BP3:BP34" si="19">(BJ17*3)+(BK17*5)+(BL17*5)+(BM17*20)</f>
        <v>0</v>
      </c>
      <c r="BQ17" s="16">
        <f t="shared" ref="BQ3:BQ34" si="20">BN17+BO17+BP17</f>
        <v>0</v>
      </c>
      <c r="BR17" s="52"/>
      <c r="BS17" s="53"/>
      <c r="BT17" s="53"/>
      <c r="BU17" s="54"/>
      <c r="BV17" s="54"/>
      <c r="BW17" s="54"/>
      <c r="BX17" s="54"/>
      <c r="BY17" s="54"/>
      <c r="BZ17" s="5">
        <f t="shared" ref="BZ3:BZ34" si="21">BR17+BS17+BT17</f>
        <v>0</v>
      </c>
      <c r="CA17" s="15">
        <f t="shared" ref="CA3:CA34" si="22">BU17/2</f>
        <v>0</v>
      </c>
      <c r="CB17" s="4">
        <f t="shared" ref="CB3:CB34" si="23">(BV17*3)+(BW17*5)+(BX17*5)+(BY17*20)</f>
        <v>0</v>
      </c>
      <c r="CC17" s="16">
        <f t="shared" ref="CC3:CC34" si="24">BZ17+CA17+CB17</f>
        <v>0</v>
      </c>
      <c r="CD17" s="52"/>
      <c r="CE17" s="53"/>
      <c r="CF17" s="54"/>
      <c r="CG17" s="54"/>
      <c r="CH17" s="54"/>
      <c r="CI17" s="54"/>
      <c r="CJ17" s="54"/>
      <c r="CK17" s="5">
        <f t="shared" ref="CK3:CK34" si="25">CD17+CE17</f>
        <v>0</v>
      </c>
      <c r="CL17" s="15">
        <f t="shared" ref="CL3:CL34" si="26">CF17/2</f>
        <v>0</v>
      </c>
      <c r="CM17" s="4">
        <f t="shared" ref="CM3:CM34" si="27">(CG17*3)+(CH17*5)+(CI17*5)+(CJ17*20)</f>
        <v>0</v>
      </c>
      <c r="CN17" s="16">
        <f t="shared" ref="CN3:CN34" si="28">CK17+CL17+CM17</f>
        <v>0</v>
      </c>
      <c r="CO17" s="52"/>
      <c r="CP17" s="53"/>
      <c r="CQ17" s="54"/>
      <c r="CR17" s="54"/>
      <c r="CS17" s="54"/>
      <c r="CT17" s="54"/>
      <c r="CU17" s="54"/>
      <c r="CV17" s="5">
        <f t="shared" ref="CV3:CV34" si="29">CO17+CP17</f>
        <v>0</v>
      </c>
      <c r="CW17" s="15">
        <f t="shared" ref="CW3:CW34" si="30">CQ17/2</f>
        <v>0</v>
      </c>
      <c r="CX17" s="4">
        <f t="shared" ref="CX3:CX34" si="31">(CR17*3)+(CS17*5)+(CT17*5)+(CU17*20)</f>
        <v>0</v>
      </c>
      <c r="CY17" s="16">
        <f t="shared" ref="CY3:CY34" si="32">CV17+CW17+CX17</f>
        <v>0</v>
      </c>
      <c r="CZ17" s="52"/>
      <c r="DA17" s="53"/>
      <c r="DB17" s="54"/>
      <c r="DC17" s="54"/>
      <c r="DD17" s="54"/>
      <c r="DE17" s="54"/>
      <c r="DF17" s="54"/>
      <c r="DG17" s="5">
        <f t="shared" ref="DG3:DG34" si="33">CZ17+DA17</f>
        <v>0</v>
      </c>
      <c r="DH17" s="15">
        <f t="shared" ref="DH3:DH34" si="34">DB17/2</f>
        <v>0</v>
      </c>
      <c r="DI17" s="4">
        <f t="shared" ref="DI3:DI34" si="35">(DC17*3)+(DD17*5)+(DE17*5)+(DF17*20)</f>
        <v>0</v>
      </c>
      <c r="DJ17" s="16">
        <f t="shared" ref="DJ3:DJ34" si="36">DG17+DH17+DI17</f>
        <v>0</v>
      </c>
    </row>
    <row r="18" spans="1:114" ht="13" x14ac:dyDescent="0.25">
      <c r="A18" s="49"/>
      <c r="B18" s="50"/>
      <c r="C18" s="51"/>
      <c r="D18" s="51"/>
      <c r="E18" s="51"/>
      <c r="F18" s="51"/>
      <c r="G18" s="51"/>
      <c r="H18" s="17"/>
      <c r="I18" s="13"/>
      <c r="J18" s="12"/>
      <c r="K18" s="18"/>
      <c r="L18" s="30" t="str">
        <f t="shared" si="0"/>
        <v/>
      </c>
      <c r="M18" s="31">
        <f t="shared" si="1"/>
        <v>0</v>
      </c>
      <c r="N18" s="6">
        <f t="shared" si="2"/>
        <v>0</v>
      </c>
      <c r="O18" s="34">
        <f t="shared" si="3"/>
        <v>0</v>
      </c>
      <c r="P18" s="35">
        <f t="shared" si="4"/>
        <v>0</v>
      </c>
      <c r="Q18" s="52"/>
      <c r="R18" s="53"/>
      <c r="S18" s="53"/>
      <c r="T18" s="53"/>
      <c r="U18" s="53"/>
      <c r="V18" s="53"/>
      <c r="W18" s="53"/>
      <c r="X18" s="54"/>
      <c r="Y18" s="54"/>
      <c r="Z18" s="54"/>
      <c r="AA18" s="54"/>
      <c r="AB18" s="55"/>
      <c r="AC18" s="5">
        <f t="shared" si="5"/>
        <v>0</v>
      </c>
      <c r="AD18" s="15">
        <f t="shared" si="6"/>
        <v>0</v>
      </c>
      <c r="AE18" s="4">
        <f t="shared" si="7"/>
        <v>0</v>
      </c>
      <c r="AF18" s="16">
        <f t="shared" si="8"/>
        <v>0</v>
      </c>
      <c r="AG18" s="52"/>
      <c r="AH18" s="53"/>
      <c r="AI18" s="53"/>
      <c r="AJ18" s="53"/>
      <c r="AK18" s="54"/>
      <c r="AL18" s="54"/>
      <c r="AM18" s="54"/>
      <c r="AN18" s="54"/>
      <c r="AO18" s="54"/>
      <c r="AP18" s="5">
        <f t="shared" si="9"/>
        <v>0</v>
      </c>
      <c r="AQ18" s="15">
        <f t="shared" si="10"/>
        <v>0</v>
      </c>
      <c r="AR18" s="4">
        <f t="shared" si="11"/>
        <v>0</v>
      </c>
      <c r="AS18" s="16">
        <f t="shared" si="12"/>
        <v>0</v>
      </c>
      <c r="AT18" s="52"/>
      <c r="AU18" s="53"/>
      <c r="AV18" s="53"/>
      <c r="AW18" s="54"/>
      <c r="AX18" s="54"/>
      <c r="AY18" s="54"/>
      <c r="AZ18" s="54"/>
      <c r="BA18" s="54"/>
      <c r="BB18" s="5">
        <f t="shared" si="13"/>
        <v>0</v>
      </c>
      <c r="BC18" s="15">
        <f t="shared" si="14"/>
        <v>0</v>
      </c>
      <c r="BD18" s="4">
        <f t="shared" si="15"/>
        <v>0</v>
      </c>
      <c r="BE18" s="16">
        <f t="shared" si="16"/>
        <v>0</v>
      </c>
      <c r="BF18" s="52"/>
      <c r="BG18" s="53"/>
      <c r="BH18" s="53"/>
      <c r="BI18" s="54"/>
      <c r="BJ18" s="54"/>
      <c r="BK18" s="54"/>
      <c r="BL18" s="54"/>
      <c r="BM18" s="54"/>
      <c r="BN18" s="5">
        <f t="shared" si="17"/>
        <v>0</v>
      </c>
      <c r="BO18" s="15">
        <f t="shared" si="18"/>
        <v>0</v>
      </c>
      <c r="BP18" s="4">
        <f t="shared" si="19"/>
        <v>0</v>
      </c>
      <c r="BQ18" s="16">
        <f t="shared" si="20"/>
        <v>0</v>
      </c>
      <c r="BR18" s="52"/>
      <c r="BS18" s="53"/>
      <c r="BT18" s="53"/>
      <c r="BU18" s="54"/>
      <c r="BV18" s="54"/>
      <c r="BW18" s="54"/>
      <c r="BX18" s="54"/>
      <c r="BY18" s="54"/>
      <c r="BZ18" s="5">
        <f t="shared" si="21"/>
        <v>0</v>
      </c>
      <c r="CA18" s="15">
        <f t="shared" si="22"/>
        <v>0</v>
      </c>
      <c r="CB18" s="4">
        <f t="shared" si="23"/>
        <v>0</v>
      </c>
      <c r="CC18" s="16">
        <f t="shared" si="24"/>
        <v>0</v>
      </c>
      <c r="CD18" s="52"/>
      <c r="CE18" s="53"/>
      <c r="CF18" s="54"/>
      <c r="CG18" s="54"/>
      <c r="CH18" s="54"/>
      <c r="CI18" s="54"/>
      <c r="CJ18" s="54"/>
      <c r="CK18" s="5">
        <f t="shared" si="25"/>
        <v>0</v>
      </c>
      <c r="CL18" s="15">
        <f t="shared" si="26"/>
        <v>0</v>
      </c>
      <c r="CM18" s="4">
        <f t="shared" si="27"/>
        <v>0</v>
      </c>
      <c r="CN18" s="16">
        <f t="shared" si="28"/>
        <v>0</v>
      </c>
      <c r="CO18" s="52"/>
      <c r="CP18" s="53"/>
      <c r="CQ18" s="54"/>
      <c r="CR18" s="54"/>
      <c r="CS18" s="54"/>
      <c r="CT18" s="54"/>
      <c r="CU18" s="54"/>
      <c r="CV18" s="5">
        <f t="shared" si="29"/>
        <v>0</v>
      </c>
      <c r="CW18" s="15">
        <f t="shared" si="30"/>
        <v>0</v>
      </c>
      <c r="CX18" s="4">
        <f t="shared" si="31"/>
        <v>0</v>
      </c>
      <c r="CY18" s="16">
        <f t="shared" si="32"/>
        <v>0</v>
      </c>
      <c r="CZ18" s="52"/>
      <c r="DA18" s="53"/>
      <c r="DB18" s="54"/>
      <c r="DC18" s="54"/>
      <c r="DD18" s="54"/>
      <c r="DE18" s="54"/>
      <c r="DF18" s="54"/>
      <c r="DG18" s="5">
        <f t="shared" si="33"/>
        <v>0</v>
      </c>
      <c r="DH18" s="15">
        <f t="shared" si="34"/>
        <v>0</v>
      </c>
      <c r="DI18" s="4">
        <f t="shared" si="35"/>
        <v>0</v>
      </c>
      <c r="DJ18" s="16">
        <f t="shared" si="36"/>
        <v>0</v>
      </c>
    </row>
    <row r="19" spans="1:114" ht="13" x14ac:dyDescent="0.25">
      <c r="A19" s="49"/>
      <c r="B19" s="50"/>
      <c r="C19" s="51"/>
      <c r="D19" s="51"/>
      <c r="E19" s="51"/>
      <c r="F19" s="51"/>
      <c r="G19" s="51"/>
      <c r="H19" s="17"/>
      <c r="I19" s="13"/>
      <c r="J19" s="12"/>
      <c r="K19" s="18"/>
      <c r="L19" s="30" t="str">
        <f t="shared" si="0"/>
        <v/>
      </c>
      <c r="M19" s="31">
        <f t="shared" si="1"/>
        <v>0</v>
      </c>
      <c r="N19" s="6">
        <f t="shared" si="2"/>
        <v>0</v>
      </c>
      <c r="O19" s="34">
        <f t="shared" si="3"/>
        <v>0</v>
      </c>
      <c r="P19" s="35">
        <f t="shared" si="4"/>
        <v>0</v>
      </c>
      <c r="Q19" s="52"/>
      <c r="R19" s="53"/>
      <c r="S19" s="53"/>
      <c r="T19" s="53"/>
      <c r="U19" s="53"/>
      <c r="V19" s="53"/>
      <c r="W19" s="53"/>
      <c r="X19" s="54"/>
      <c r="Y19" s="54"/>
      <c r="Z19" s="54"/>
      <c r="AA19" s="54"/>
      <c r="AB19" s="55"/>
      <c r="AC19" s="5">
        <f t="shared" si="5"/>
        <v>0</v>
      </c>
      <c r="AD19" s="15">
        <f t="shared" si="6"/>
        <v>0</v>
      </c>
      <c r="AE19" s="4">
        <f t="shared" si="7"/>
        <v>0</v>
      </c>
      <c r="AF19" s="16">
        <f t="shared" si="8"/>
        <v>0</v>
      </c>
      <c r="AG19" s="52"/>
      <c r="AH19" s="53"/>
      <c r="AI19" s="53"/>
      <c r="AJ19" s="53"/>
      <c r="AK19" s="54"/>
      <c r="AL19" s="54"/>
      <c r="AM19" s="54"/>
      <c r="AN19" s="54"/>
      <c r="AO19" s="54"/>
      <c r="AP19" s="5">
        <f t="shared" si="9"/>
        <v>0</v>
      </c>
      <c r="AQ19" s="15">
        <f t="shared" si="10"/>
        <v>0</v>
      </c>
      <c r="AR19" s="4">
        <f t="shared" si="11"/>
        <v>0</v>
      </c>
      <c r="AS19" s="16">
        <f t="shared" si="12"/>
        <v>0</v>
      </c>
      <c r="AT19" s="52"/>
      <c r="AU19" s="53"/>
      <c r="AV19" s="53"/>
      <c r="AW19" s="54"/>
      <c r="AX19" s="54"/>
      <c r="AY19" s="54"/>
      <c r="AZ19" s="54"/>
      <c r="BA19" s="54"/>
      <c r="BB19" s="5">
        <f t="shared" si="13"/>
        <v>0</v>
      </c>
      <c r="BC19" s="15">
        <f t="shared" si="14"/>
        <v>0</v>
      </c>
      <c r="BD19" s="4">
        <f t="shared" si="15"/>
        <v>0</v>
      </c>
      <c r="BE19" s="16">
        <f t="shared" si="16"/>
        <v>0</v>
      </c>
      <c r="BF19" s="52"/>
      <c r="BG19" s="53"/>
      <c r="BH19" s="53"/>
      <c r="BI19" s="54"/>
      <c r="BJ19" s="54"/>
      <c r="BK19" s="54"/>
      <c r="BL19" s="54"/>
      <c r="BM19" s="54"/>
      <c r="BN19" s="5">
        <f t="shared" si="17"/>
        <v>0</v>
      </c>
      <c r="BO19" s="15">
        <f t="shared" si="18"/>
        <v>0</v>
      </c>
      <c r="BP19" s="4">
        <f t="shared" si="19"/>
        <v>0</v>
      </c>
      <c r="BQ19" s="16">
        <f t="shared" si="20"/>
        <v>0</v>
      </c>
      <c r="BR19" s="52"/>
      <c r="BS19" s="53"/>
      <c r="BT19" s="53"/>
      <c r="BU19" s="54"/>
      <c r="BV19" s="54"/>
      <c r="BW19" s="54"/>
      <c r="BX19" s="54"/>
      <c r="BY19" s="54"/>
      <c r="BZ19" s="5">
        <f t="shared" si="21"/>
        <v>0</v>
      </c>
      <c r="CA19" s="15">
        <f t="shared" si="22"/>
        <v>0</v>
      </c>
      <c r="CB19" s="4">
        <f t="shared" si="23"/>
        <v>0</v>
      </c>
      <c r="CC19" s="16">
        <f t="shared" si="24"/>
        <v>0</v>
      </c>
      <c r="CD19" s="52"/>
      <c r="CE19" s="53"/>
      <c r="CF19" s="54"/>
      <c r="CG19" s="54"/>
      <c r="CH19" s="54"/>
      <c r="CI19" s="54"/>
      <c r="CJ19" s="54"/>
      <c r="CK19" s="5">
        <f t="shared" si="25"/>
        <v>0</v>
      </c>
      <c r="CL19" s="15">
        <f t="shared" si="26"/>
        <v>0</v>
      </c>
      <c r="CM19" s="4">
        <f t="shared" si="27"/>
        <v>0</v>
      </c>
      <c r="CN19" s="16">
        <f t="shared" si="28"/>
        <v>0</v>
      </c>
      <c r="CO19" s="52"/>
      <c r="CP19" s="53"/>
      <c r="CQ19" s="54"/>
      <c r="CR19" s="54"/>
      <c r="CS19" s="54"/>
      <c r="CT19" s="54"/>
      <c r="CU19" s="54"/>
      <c r="CV19" s="5">
        <f t="shared" si="29"/>
        <v>0</v>
      </c>
      <c r="CW19" s="15">
        <f t="shared" si="30"/>
        <v>0</v>
      </c>
      <c r="CX19" s="4">
        <f t="shared" si="31"/>
        <v>0</v>
      </c>
      <c r="CY19" s="16">
        <f t="shared" si="32"/>
        <v>0</v>
      </c>
      <c r="CZ19" s="52"/>
      <c r="DA19" s="53"/>
      <c r="DB19" s="54"/>
      <c r="DC19" s="54"/>
      <c r="DD19" s="54"/>
      <c r="DE19" s="54"/>
      <c r="DF19" s="54"/>
      <c r="DG19" s="5">
        <f t="shared" si="33"/>
        <v>0</v>
      </c>
      <c r="DH19" s="15">
        <f t="shared" si="34"/>
        <v>0</v>
      </c>
      <c r="DI19" s="4">
        <f t="shared" si="35"/>
        <v>0</v>
      </c>
      <c r="DJ19" s="16">
        <f t="shared" si="36"/>
        <v>0</v>
      </c>
    </row>
    <row r="20" spans="1:114" ht="13" x14ac:dyDescent="0.25">
      <c r="A20" s="49"/>
      <c r="B20" s="50"/>
      <c r="C20" s="51"/>
      <c r="D20" s="51"/>
      <c r="E20" s="51"/>
      <c r="F20" s="51"/>
      <c r="G20" s="51"/>
      <c r="H20" s="17"/>
      <c r="I20" s="13"/>
      <c r="J20" s="12"/>
      <c r="K20" s="18"/>
      <c r="L20" s="30" t="str">
        <f t="shared" si="0"/>
        <v/>
      </c>
      <c r="M20" s="31">
        <f t="shared" si="1"/>
        <v>0</v>
      </c>
      <c r="N20" s="6">
        <f t="shared" si="2"/>
        <v>0</v>
      </c>
      <c r="O20" s="34">
        <f t="shared" si="3"/>
        <v>0</v>
      </c>
      <c r="P20" s="35">
        <f t="shared" si="4"/>
        <v>0</v>
      </c>
      <c r="Q20" s="52"/>
      <c r="R20" s="53"/>
      <c r="S20" s="53"/>
      <c r="T20" s="53"/>
      <c r="U20" s="53"/>
      <c r="V20" s="53"/>
      <c r="W20" s="53"/>
      <c r="X20" s="54"/>
      <c r="Y20" s="54"/>
      <c r="Z20" s="54"/>
      <c r="AA20" s="54"/>
      <c r="AB20" s="55"/>
      <c r="AC20" s="5">
        <f t="shared" si="5"/>
        <v>0</v>
      </c>
      <c r="AD20" s="15">
        <f t="shared" si="6"/>
        <v>0</v>
      </c>
      <c r="AE20" s="4">
        <f t="shared" si="7"/>
        <v>0</v>
      </c>
      <c r="AF20" s="16">
        <f t="shared" si="8"/>
        <v>0</v>
      </c>
      <c r="AG20" s="52"/>
      <c r="AH20" s="53"/>
      <c r="AI20" s="53"/>
      <c r="AJ20" s="53"/>
      <c r="AK20" s="54"/>
      <c r="AL20" s="54"/>
      <c r="AM20" s="54"/>
      <c r="AN20" s="54"/>
      <c r="AO20" s="54"/>
      <c r="AP20" s="5">
        <f t="shared" si="9"/>
        <v>0</v>
      </c>
      <c r="AQ20" s="15">
        <f t="shared" si="10"/>
        <v>0</v>
      </c>
      <c r="AR20" s="4">
        <f t="shared" si="11"/>
        <v>0</v>
      </c>
      <c r="AS20" s="16">
        <f t="shared" si="12"/>
        <v>0</v>
      </c>
      <c r="AT20" s="52"/>
      <c r="AU20" s="53"/>
      <c r="AV20" s="53"/>
      <c r="AW20" s="54"/>
      <c r="AX20" s="54"/>
      <c r="AY20" s="54"/>
      <c r="AZ20" s="54"/>
      <c r="BA20" s="54"/>
      <c r="BB20" s="5">
        <f t="shared" si="13"/>
        <v>0</v>
      </c>
      <c r="BC20" s="15">
        <f t="shared" si="14"/>
        <v>0</v>
      </c>
      <c r="BD20" s="4">
        <f t="shared" si="15"/>
        <v>0</v>
      </c>
      <c r="BE20" s="16">
        <f t="shared" si="16"/>
        <v>0</v>
      </c>
      <c r="BF20" s="52"/>
      <c r="BG20" s="53"/>
      <c r="BH20" s="53"/>
      <c r="BI20" s="54"/>
      <c r="BJ20" s="54"/>
      <c r="BK20" s="54"/>
      <c r="BL20" s="54"/>
      <c r="BM20" s="54"/>
      <c r="BN20" s="5">
        <f t="shared" si="17"/>
        <v>0</v>
      </c>
      <c r="BO20" s="15">
        <f t="shared" si="18"/>
        <v>0</v>
      </c>
      <c r="BP20" s="4">
        <f t="shared" si="19"/>
        <v>0</v>
      </c>
      <c r="BQ20" s="16">
        <f t="shared" si="20"/>
        <v>0</v>
      </c>
      <c r="BR20" s="52"/>
      <c r="BS20" s="53"/>
      <c r="BT20" s="53"/>
      <c r="BU20" s="54"/>
      <c r="BV20" s="54"/>
      <c r="BW20" s="54"/>
      <c r="BX20" s="54"/>
      <c r="BY20" s="54"/>
      <c r="BZ20" s="5">
        <f t="shared" si="21"/>
        <v>0</v>
      </c>
      <c r="CA20" s="15">
        <f t="shared" si="22"/>
        <v>0</v>
      </c>
      <c r="CB20" s="4">
        <f t="shared" si="23"/>
        <v>0</v>
      </c>
      <c r="CC20" s="16">
        <f t="shared" si="24"/>
        <v>0</v>
      </c>
      <c r="CD20" s="52"/>
      <c r="CE20" s="53"/>
      <c r="CF20" s="54"/>
      <c r="CG20" s="54"/>
      <c r="CH20" s="54"/>
      <c r="CI20" s="54"/>
      <c r="CJ20" s="54"/>
      <c r="CK20" s="5">
        <f t="shared" si="25"/>
        <v>0</v>
      </c>
      <c r="CL20" s="15">
        <f t="shared" si="26"/>
        <v>0</v>
      </c>
      <c r="CM20" s="4">
        <f t="shared" si="27"/>
        <v>0</v>
      </c>
      <c r="CN20" s="16">
        <f t="shared" si="28"/>
        <v>0</v>
      </c>
      <c r="CO20" s="52"/>
      <c r="CP20" s="53"/>
      <c r="CQ20" s="54"/>
      <c r="CR20" s="54"/>
      <c r="CS20" s="54"/>
      <c r="CT20" s="54"/>
      <c r="CU20" s="54"/>
      <c r="CV20" s="5">
        <f t="shared" si="29"/>
        <v>0</v>
      </c>
      <c r="CW20" s="15">
        <f t="shared" si="30"/>
        <v>0</v>
      </c>
      <c r="CX20" s="4">
        <f t="shared" si="31"/>
        <v>0</v>
      </c>
      <c r="CY20" s="16">
        <f t="shared" si="32"/>
        <v>0</v>
      </c>
      <c r="CZ20" s="52"/>
      <c r="DA20" s="53"/>
      <c r="DB20" s="54"/>
      <c r="DC20" s="54"/>
      <c r="DD20" s="54"/>
      <c r="DE20" s="54"/>
      <c r="DF20" s="54"/>
      <c r="DG20" s="5">
        <f t="shared" si="33"/>
        <v>0</v>
      </c>
      <c r="DH20" s="15">
        <f t="shared" si="34"/>
        <v>0</v>
      </c>
      <c r="DI20" s="4">
        <f t="shared" si="35"/>
        <v>0</v>
      </c>
      <c r="DJ20" s="16">
        <f t="shared" si="36"/>
        <v>0</v>
      </c>
    </row>
    <row r="21" spans="1:114" ht="13" x14ac:dyDescent="0.25">
      <c r="A21" s="49"/>
      <c r="B21" s="50"/>
      <c r="C21" s="51"/>
      <c r="D21" s="51"/>
      <c r="E21" s="51"/>
      <c r="F21" s="51"/>
      <c r="G21" s="51"/>
      <c r="H21" s="17"/>
      <c r="I21" s="13"/>
      <c r="J21" s="12"/>
      <c r="K21" s="18"/>
      <c r="L21" s="30" t="str">
        <f t="shared" si="0"/>
        <v/>
      </c>
      <c r="M21" s="31">
        <f t="shared" si="1"/>
        <v>0</v>
      </c>
      <c r="N21" s="6">
        <f t="shared" si="2"/>
        <v>0</v>
      </c>
      <c r="O21" s="34">
        <f t="shared" si="3"/>
        <v>0</v>
      </c>
      <c r="P21" s="35">
        <f t="shared" si="4"/>
        <v>0</v>
      </c>
      <c r="Q21" s="52"/>
      <c r="R21" s="53"/>
      <c r="S21" s="53"/>
      <c r="T21" s="53"/>
      <c r="U21" s="53"/>
      <c r="V21" s="53"/>
      <c r="W21" s="53"/>
      <c r="X21" s="54"/>
      <c r="Y21" s="54"/>
      <c r="Z21" s="54"/>
      <c r="AA21" s="54"/>
      <c r="AB21" s="55"/>
      <c r="AC21" s="5">
        <f t="shared" si="5"/>
        <v>0</v>
      </c>
      <c r="AD21" s="15">
        <f t="shared" si="6"/>
        <v>0</v>
      </c>
      <c r="AE21" s="4">
        <f t="shared" si="7"/>
        <v>0</v>
      </c>
      <c r="AF21" s="16">
        <f t="shared" si="8"/>
        <v>0</v>
      </c>
      <c r="AG21" s="52"/>
      <c r="AH21" s="53"/>
      <c r="AI21" s="53"/>
      <c r="AJ21" s="53"/>
      <c r="AK21" s="54"/>
      <c r="AL21" s="54"/>
      <c r="AM21" s="54"/>
      <c r="AN21" s="54"/>
      <c r="AO21" s="54"/>
      <c r="AP21" s="5">
        <f t="shared" si="9"/>
        <v>0</v>
      </c>
      <c r="AQ21" s="15">
        <f t="shared" si="10"/>
        <v>0</v>
      </c>
      <c r="AR21" s="4">
        <f t="shared" si="11"/>
        <v>0</v>
      </c>
      <c r="AS21" s="16">
        <f t="shared" si="12"/>
        <v>0</v>
      </c>
      <c r="AT21" s="52"/>
      <c r="AU21" s="53"/>
      <c r="AV21" s="53"/>
      <c r="AW21" s="54"/>
      <c r="AX21" s="54"/>
      <c r="AY21" s="54"/>
      <c r="AZ21" s="54"/>
      <c r="BA21" s="54"/>
      <c r="BB21" s="5">
        <f t="shared" si="13"/>
        <v>0</v>
      </c>
      <c r="BC21" s="15">
        <f t="shared" si="14"/>
        <v>0</v>
      </c>
      <c r="BD21" s="4">
        <f t="shared" si="15"/>
        <v>0</v>
      </c>
      <c r="BE21" s="16">
        <f t="shared" si="16"/>
        <v>0</v>
      </c>
      <c r="BF21" s="52"/>
      <c r="BG21" s="53"/>
      <c r="BH21" s="53"/>
      <c r="BI21" s="54"/>
      <c r="BJ21" s="54"/>
      <c r="BK21" s="54"/>
      <c r="BL21" s="54"/>
      <c r="BM21" s="54"/>
      <c r="BN21" s="5">
        <f t="shared" si="17"/>
        <v>0</v>
      </c>
      <c r="BO21" s="15">
        <f t="shared" si="18"/>
        <v>0</v>
      </c>
      <c r="BP21" s="4">
        <f t="shared" si="19"/>
        <v>0</v>
      </c>
      <c r="BQ21" s="16">
        <f t="shared" si="20"/>
        <v>0</v>
      </c>
      <c r="BR21" s="52"/>
      <c r="BS21" s="53"/>
      <c r="BT21" s="53"/>
      <c r="BU21" s="54"/>
      <c r="BV21" s="54"/>
      <c r="BW21" s="54"/>
      <c r="BX21" s="54"/>
      <c r="BY21" s="54"/>
      <c r="BZ21" s="5">
        <f t="shared" si="21"/>
        <v>0</v>
      </c>
      <c r="CA21" s="15">
        <f t="shared" si="22"/>
        <v>0</v>
      </c>
      <c r="CB21" s="4">
        <f t="shared" si="23"/>
        <v>0</v>
      </c>
      <c r="CC21" s="16">
        <f t="shared" si="24"/>
        <v>0</v>
      </c>
      <c r="CD21" s="52"/>
      <c r="CE21" s="53"/>
      <c r="CF21" s="54"/>
      <c r="CG21" s="54"/>
      <c r="CH21" s="54"/>
      <c r="CI21" s="54"/>
      <c r="CJ21" s="54"/>
      <c r="CK21" s="5">
        <f t="shared" si="25"/>
        <v>0</v>
      </c>
      <c r="CL21" s="15">
        <f t="shared" si="26"/>
        <v>0</v>
      </c>
      <c r="CM21" s="4">
        <f t="shared" si="27"/>
        <v>0</v>
      </c>
      <c r="CN21" s="16">
        <f t="shared" si="28"/>
        <v>0</v>
      </c>
      <c r="CO21" s="52"/>
      <c r="CP21" s="53"/>
      <c r="CQ21" s="54"/>
      <c r="CR21" s="54"/>
      <c r="CS21" s="54"/>
      <c r="CT21" s="54"/>
      <c r="CU21" s="54"/>
      <c r="CV21" s="5">
        <f t="shared" si="29"/>
        <v>0</v>
      </c>
      <c r="CW21" s="15">
        <f t="shared" si="30"/>
        <v>0</v>
      </c>
      <c r="CX21" s="4">
        <f t="shared" si="31"/>
        <v>0</v>
      </c>
      <c r="CY21" s="16">
        <f t="shared" si="32"/>
        <v>0</v>
      </c>
      <c r="CZ21" s="52"/>
      <c r="DA21" s="53"/>
      <c r="DB21" s="54"/>
      <c r="DC21" s="54"/>
      <c r="DD21" s="54"/>
      <c r="DE21" s="54"/>
      <c r="DF21" s="54"/>
      <c r="DG21" s="5">
        <f t="shared" si="33"/>
        <v>0</v>
      </c>
      <c r="DH21" s="15">
        <f t="shared" si="34"/>
        <v>0</v>
      </c>
      <c r="DI21" s="4">
        <f t="shared" si="35"/>
        <v>0</v>
      </c>
      <c r="DJ21" s="16">
        <f t="shared" si="36"/>
        <v>0</v>
      </c>
    </row>
    <row r="22" spans="1:114" ht="13" x14ac:dyDescent="0.25">
      <c r="A22" s="49"/>
      <c r="B22" s="50"/>
      <c r="C22" s="51"/>
      <c r="D22" s="51"/>
      <c r="E22" s="51"/>
      <c r="F22" s="51"/>
      <c r="G22" s="51"/>
      <c r="H22" s="17"/>
      <c r="I22" s="13"/>
      <c r="J22" s="12"/>
      <c r="K22" s="18"/>
      <c r="L22" s="30" t="str">
        <f t="shared" si="0"/>
        <v/>
      </c>
      <c r="M22" s="31">
        <f t="shared" si="1"/>
        <v>0</v>
      </c>
      <c r="N22" s="6">
        <f t="shared" si="2"/>
        <v>0</v>
      </c>
      <c r="O22" s="34">
        <f t="shared" si="3"/>
        <v>0</v>
      </c>
      <c r="P22" s="35">
        <f t="shared" si="4"/>
        <v>0</v>
      </c>
      <c r="Q22" s="52"/>
      <c r="R22" s="53"/>
      <c r="S22" s="53"/>
      <c r="T22" s="53"/>
      <c r="U22" s="53"/>
      <c r="V22" s="53"/>
      <c r="W22" s="53"/>
      <c r="X22" s="54"/>
      <c r="Y22" s="54"/>
      <c r="Z22" s="54"/>
      <c r="AA22" s="54"/>
      <c r="AB22" s="55"/>
      <c r="AC22" s="5">
        <f t="shared" si="5"/>
        <v>0</v>
      </c>
      <c r="AD22" s="15">
        <f t="shared" si="6"/>
        <v>0</v>
      </c>
      <c r="AE22" s="4">
        <f t="shared" si="7"/>
        <v>0</v>
      </c>
      <c r="AF22" s="16">
        <f t="shared" si="8"/>
        <v>0</v>
      </c>
      <c r="AG22" s="52"/>
      <c r="AH22" s="53"/>
      <c r="AI22" s="53"/>
      <c r="AJ22" s="53"/>
      <c r="AK22" s="54"/>
      <c r="AL22" s="54"/>
      <c r="AM22" s="54"/>
      <c r="AN22" s="54"/>
      <c r="AO22" s="54"/>
      <c r="AP22" s="5">
        <f t="shared" si="9"/>
        <v>0</v>
      </c>
      <c r="AQ22" s="15">
        <f t="shared" si="10"/>
        <v>0</v>
      </c>
      <c r="AR22" s="4">
        <f t="shared" si="11"/>
        <v>0</v>
      </c>
      <c r="AS22" s="16">
        <f t="shared" si="12"/>
        <v>0</v>
      </c>
      <c r="AT22" s="52"/>
      <c r="AU22" s="53"/>
      <c r="AV22" s="53"/>
      <c r="AW22" s="54"/>
      <c r="AX22" s="54"/>
      <c r="AY22" s="54"/>
      <c r="AZ22" s="54"/>
      <c r="BA22" s="54"/>
      <c r="BB22" s="5">
        <f t="shared" si="13"/>
        <v>0</v>
      </c>
      <c r="BC22" s="15">
        <f t="shared" si="14"/>
        <v>0</v>
      </c>
      <c r="BD22" s="4">
        <f t="shared" si="15"/>
        <v>0</v>
      </c>
      <c r="BE22" s="16">
        <f t="shared" si="16"/>
        <v>0</v>
      </c>
      <c r="BF22" s="52"/>
      <c r="BG22" s="53"/>
      <c r="BH22" s="53"/>
      <c r="BI22" s="54"/>
      <c r="BJ22" s="54"/>
      <c r="BK22" s="54"/>
      <c r="BL22" s="54"/>
      <c r="BM22" s="54"/>
      <c r="BN22" s="5">
        <f t="shared" si="17"/>
        <v>0</v>
      </c>
      <c r="BO22" s="15">
        <f t="shared" si="18"/>
        <v>0</v>
      </c>
      <c r="BP22" s="4">
        <f t="shared" si="19"/>
        <v>0</v>
      </c>
      <c r="BQ22" s="16">
        <f t="shared" si="20"/>
        <v>0</v>
      </c>
      <c r="BR22" s="52"/>
      <c r="BS22" s="53"/>
      <c r="BT22" s="53"/>
      <c r="BU22" s="54"/>
      <c r="BV22" s="54"/>
      <c r="BW22" s="54"/>
      <c r="BX22" s="54"/>
      <c r="BY22" s="54"/>
      <c r="BZ22" s="5">
        <f t="shared" si="21"/>
        <v>0</v>
      </c>
      <c r="CA22" s="15">
        <f t="shared" si="22"/>
        <v>0</v>
      </c>
      <c r="CB22" s="4">
        <f t="shared" si="23"/>
        <v>0</v>
      </c>
      <c r="CC22" s="16">
        <f t="shared" si="24"/>
        <v>0</v>
      </c>
      <c r="CD22" s="52"/>
      <c r="CE22" s="53"/>
      <c r="CF22" s="54"/>
      <c r="CG22" s="54"/>
      <c r="CH22" s="54"/>
      <c r="CI22" s="54"/>
      <c r="CJ22" s="54"/>
      <c r="CK22" s="5">
        <f t="shared" si="25"/>
        <v>0</v>
      </c>
      <c r="CL22" s="15">
        <f t="shared" si="26"/>
        <v>0</v>
      </c>
      <c r="CM22" s="4">
        <f t="shared" si="27"/>
        <v>0</v>
      </c>
      <c r="CN22" s="16">
        <f t="shared" si="28"/>
        <v>0</v>
      </c>
      <c r="CO22" s="52"/>
      <c r="CP22" s="53"/>
      <c r="CQ22" s="54"/>
      <c r="CR22" s="54"/>
      <c r="CS22" s="54"/>
      <c r="CT22" s="54"/>
      <c r="CU22" s="54"/>
      <c r="CV22" s="5">
        <f t="shared" si="29"/>
        <v>0</v>
      </c>
      <c r="CW22" s="15">
        <f t="shared" si="30"/>
        <v>0</v>
      </c>
      <c r="CX22" s="4">
        <f t="shared" si="31"/>
        <v>0</v>
      </c>
      <c r="CY22" s="16">
        <f t="shared" si="32"/>
        <v>0</v>
      </c>
      <c r="CZ22" s="52"/>
      <c r="DA22" s="53"/>
      <c r="DB22" s="54"/>
      <c r="DC22" s="54"/>
      <c r="DD22" s="54"/>
      <c r="DE22" s="54"/>
      <c r="DF22" s="54"/>
      <c r="DG22" s="5">
        <f t="shared" si="33"/>
        <v>0</v>
      </c>
      <c r="DH22" s="15">
        <f t="shared" si="34"/>
        <v>0</v>
      </c>
      <c r="DI22" s="4">
        <f t="shared" si="35"/>
        <v>0</v>
      </c>
      <c r="DJ22" s="16">
        <f t="shared" si="36"/>
        <v>0</v>
      </c>
    </row>
    <row r="23" spans="1:114" ht="13" x14ac:dyDescent="0.25">
      <c r="A23" s="49"/>
      <c r="B23" s="50"/>
      <c r="C23" s="51"/>
      <c r="D23" s="51"/>
      <c r="E23" s="51"/>
      <c r="F23" s="51"/>
      <c r="G23" s="51"/>
      <c r="H23" s="17"/>
      <c r="I23" s="13"/>
      <c r="J23" s="12"/>
      <c r="K23" s="18"/>
      <c r="L23" s="30" t="str">
        <f t="shared" si="0"/>
        <v/>
      </c>
      <c r="M23" s="31">
        <f t="shared" si="1"/>
        <v>0</v>
      </c>
      <c r="N23" s="6">
        <f t="shared" si="2"/>
        <v>0</v>
      </c>
      <c r="O23" s="34">
        <f t="shared" si="3"/>
        <v>0</v>
      </c>
      <c r="P23" s="35">
        <f t="shared" si="4"/>
        <v>0</v>
      </c>
      <c r="Q23" s="52"/>
      <c r="R23" s="53"/>
      <c r="S23" s="53"/>
      <c r="T23" s="53"/>
      <c r="U23" s="53"/>
      <c r="V23" s="53"/>
      <c r="W23" s="53"/>
      <c r="X23" s="54"/>
      <c r="Y23" s="54"/>
      <c r="Z23" s="54"/>
      <c r="AA23" s="54"/>
      <c r="AB23" s="55"/>
      <c r="AC23" s="5">
        <f t="shared" si="5"/>
        <v>0</v>
      </c>
      <c r="AD23" s="15">
        <f t="shared" si="6"/>
        <v>0</v>
      </c>
      <c r="AE23" s="4">
        <f t="shared" si="7"/>
        <v>0</v>
      </c>
      <c r="AF23" s="16">
        <f t="shared" si="8"/>
        <v>0</v>
      </c>
      <c r="AG23" s="52"/>
      <c r="AH23" s="53"/>
      <c r="AI23" s="53"/>
      <c r="AJ23" s="53"/>
      <c r="AK23" s="54"/>
      <c r="AL23" s="54"/>
      <c r="AM23" s="54"/>
      <c r="AN23" s="54"/>
      <c r="AO23" s="54"/>
      <c r="AP23" s="5">
        <f t="shared" si="9"/>
        <v>0</v>
      </c>
      <c r="AQ23" s="15">
        <f t="shared" si="10"/>
        <v>0</v>
      </c>
      <c r="AR23" s="4">
        <f t="shared" si="11"/>
        <v>0</v>
      </c>
      <c r="AS23" s="16">
        <f t="shared" si="12"/>
        <v>0</v>
      </c>
      <c r="AT23" s="52"/>
      <c r="AU23" s="53"/>
      <c r="AV23" s="53"/>
      <c r="AW23" s="54"/>
      <c r="AX23" s="54"/>
      <c r="AY23" s="54"/>
      <c r="AZ23" s="54"/>
      <c r="BA23" s="54"/>
      <c r="BB23" s="5">
        <f t="shared" si="13"/>
        <v>0</v>
      </c>
      <c r="BC23" s="15">
        <f t="shared" si="14"/>
        <v>0</v>
      </c>
      <c r="BD23" s="4">
        <f t="shared" si="15"/>
        <v>0</v>
      </c>
      <c r="BE23" s="16">
        <f t="shared" si="16"/>
        <v>0</v>
      </c>
      <c r="BF23" s="52"/>
      <c r="BG23" s="53"/>
      <c r="BH23" s="53"/>
      <c r="BI23" s="54"/>
      <c r="BJ23" s="54"/>
      <c r="BK23" s="54"/>
      <c r="BL23" s="54"/>
      <c r="BM23" s="54"/>
      <c r="BN23" s="5">
        <f t="shared" si="17"/>
        <v>0</v>
      </c>
      <c r="BO23" s="15">
        <f t="shared" si="18"/>
        <v>0</v>
      </c>
      <c r="BP23" s="4">
        <f t="shared" si="19"/>
        <v>0</v>
      </c>
      <c r="BQ23" s="16">
        <f t="shared" si="20"/>
        <v>0</v>
      </c>
      <c r="BR23" s="52"/>
      <c r="BS23" s="53"/>
      <c r="BT23" s="53"/>
      <c r="BU23" s="54"/>
      <c r="BV23" s="54"/>
      <c r="BW23" s="54"/>
      <c r="BX23" s="54"/>
      <c r="BY23" s="54"/>
      <c r="BZ23" s="5">
        <f t="shared" si="21"/>
        <v>0</v>
      </c>
      <c r="CA23" s="15">
        <f t="shared" si="22"/>
        <v>0</v>
      </c>
      <c r="CB23" s="4">
        <f t="shared" si="23"/>
        <v>0</v>
      </c>
      <c r="CC23" s="16">
        <f t="shared" si="24"/>
        <v>0</v>
      </c>
      <c r="CD23" s="52"/>
      <c r="CE23" s="53"/>
      <c r="CF23" s="54"/>
      <c r="CG23" s="54"/>
      <c r="CH23" s="54"/>
      <c r="CI23" s="54"/>
      <c r="CJ23" s="54"/>
      <c r="CK23" s="5">
        <f t="shared" si="25"/>
        <v>0</v>
      </c>
      <c r="CL23" s="15">
        <f t="shared" si="26"/>
        <v>0</v>
      </c>
      <c r="CM23" s="4">
        <f t="shared" si="27"/>
        <v>0</v>
      </c>
      <c r="CN23" s="16">
        <f t="shared" si="28"/>
        <v>0</v>
      </c>
      <c r="CO23" s="52"/>
      <c r="CP23" s="53"/>
      <c r="CQ23" s="54"/>
      <c r="CR23" s="54"/>
      <c r="CS23" s="54"/>
      <c r="CT23" s="54"/>
      <c r="CU23" s="54"/>
      <c r="CV23" s="5">
        <f t="shared" si="29"/>
        <v>0</v>
      </c>
      <c r="CW23" s="15">
        <f t="shared" si="30"/>
        <v>0</v>
      </c>
      <c r="CX23" s="4">
        <f t="shared" si="31"/>
        <v>0</v>
      </c>
      <c r="CY23" s="16">
        <f t="shared" si="32"/>
        <v>0</v>
      </c>
      <c r="CZ23" s="52"/>
      <c r="DA23" s="53"/>
      <c r="DB23" s="54"/>
      <c r="DC23" s="54"/>
      <c r="DD23" s="54"/>
      <c r="DE23" s="54"/>
      <c r="DF23" s="54"/>
      <c r="DG23" s="5">
        <f t="shared" si="33"/>
        <v>0</v>
      </c>
      <c r="DH23" s="15">
        <f t="shared" si="34"/>
        <v>0</v>
      </c>
      <c r="DI23" s="4">
        <f t="shared" si="35"/>
        <v>0</v>
      </c>
      <c r="DJ23" s="16">
        <f t="shared" si="36"/>
        <v>0</v>
      </c>
    </row>
    <row r="24" spans="1:114" ht="13" x14ac:dyDescent="0.25">
      <c r="A24" s="49"/>
      <c r="B24" s="50"/>
      <c r="C24" s="51"/>
      <c r="D24" s="51"/>
      <c r="E24" s="51"/>
      <c r="F24" s="51"/>
      <c r="G24" s="51"/>
      <c r="H24" s="17"/>
      <c r="I24" s="13"/>
      <c r="J24" s="12"/>
      <c r="K24" s="18"/>
      <c r="L24" s="30" t="str">
        <f t="shared" si="0"/>
        <v/>
      </c>
      <c r="M24" s="31">
        <f t="shared" si="1"/>
        <v>0</v>
      </c>
      <c r="N24" s="6">
        <f t="shared" si="2"/>
        <v>0</v>
      </c>
      <c r="O24" s="34">
        <f t="shared" si="3"/>
        <v>0</v>
      </c>
      <c r="P24" s="35">
        <f t="shared" si="4"/>
        <v>0</v>
      </c>
      <c r="Q24" s="52"/>
      <c r="R24" s="53"/>
      <c r="S24" s="53"/>
      <c r="T24" s="53"/>
      <c r="U24" s="53"/>
      <c r="V24" s="53"/>
      <c r="W24" s="53"/>
      <c r="X24" s="54"/>
      <c r="Y24" s="54"/>
      <c r="Z24" s="54"/>
      <c r="AA24" s="54"/>
      <c r="AB24" s="55"/>
      <c r="AC24" s="5">
        <f t="shared" si="5"/>
        <v>0</v>
      </c>
      <c r="AD24" s="15">
        <f t="shared" si="6"/>
        <v>0</v>
      </c>
      <c r="AE24" s="4">
        <f t="shared" si="7"/>
        <v>0</v>
      </c>
      <c r="AF24" s="16">
        <f t="shared" si="8"/>
        <v>0</v>
      </c>
      <c r="AG24" s="52"/>
      <c r="AH24" s="53"/>
      <c r="AI24" s="53"/>
      <c r="AJ24" s="53"/>
      <c r="AK24" s="54"/>
      <c r="AL24" s="54"/>
      <c r="AM24" s="54"/>
      <c r="AN24" s="54"/>
      <c r="AO24" s="54"/>
      <c r="AP24" s="5">
        <f t="shared" si="9"/>
        <v>0</v>
      </c>
      <c r="AQ24" s="15">
        <f t="shared" si="10"/>
        <v>0</v>
      </c>
      <c r="AR24" s="4">
        <f t="shared" si="11"/>
        <v>0</v>
      </c>
      <c r="AS24" s="16">
        <f t="shared" si="12"/>
        <v>0</v>
      </c>
      <c r="AT24" s="52"/>
      <c r="AU24" s="53"/>
      <c r="AV24" s="53"/>
      <c r="AW24" s="54"/>
      <c r="AX24" s="54"/>
      <c r="AY24" s="54"/>
      <c r="AZ24" s="54"/>
      <c r="BA24" s="54"/>
      <c r="BB24" s="5">
        <f t="shared" si="13"/>
        <v>0</v>
      </c>
      <c r="BC24" s="15">
        <f t="shared" si="14"/>
        <v>0</v>
      </c>
      <c r="BD24" s="4">
        <f t="shared" si="15"/>
        <v>0</v>
      </c>
      <c r="BE24" s="16">
        <f t="shared" si="16"/>
        <v>0</v>
      </c>
      <c r="BF24" s="52"/>
      <c r="BG24" s="53"/>
      <c r="BH24" s="53"/>
      <c r="BI24" s="54"/>
      <c r="BJ24" s="54"/>
      <c r="BK24" s="54"/>
      <c r="BL24" s="54"/>
      <c r="BM24" s="54"/>
      <c r="BN24" s="5">
        <f t="shared" si="17"/>
        <v>0</v>
      </c>
      <c r="BO24" s="15">
        <f t="shared" si="18"/>
        <v>0</v>
      </c>
      <c r="BP24" s="4">
        <f t="shared" si="19"/>
        <v>0</v>
      </c>
      <c r="BQ24" s="16">
        <f t="shared" si="20"/>
        <v>0</v>
      </c>
      <c r="BR24" s="52"/>
      <c r="BS24" s="53"/>
      <c r="BT24" s="53"/>
      <c r="BU24" s="54"/>
      <c r="BV24" s="54"/>
      <c r="BW24" s="54"/>
      <c r="BX24" s="54"/>
      <c r="BY24" s="54"/>
      <c r="BZ24" s="5">
        <f t="shared" si="21"/>
        <v>0</v>
      </c>
      <c r="CA24" s="15">
        <f t="shared" si="22"/>
        <v>0</v>
      </c>
      <c r="CB24" s="4">
        <f t="shared" si="23"/>
        <v>0</v>
      </c>
      <c r="CC24" s="16">
        <f t="shared" si="24"/>
        <v>0</v>
      </c>
      <c r="CD24" s="52"/>
      <c r="CE24" s="53"/>
      <c r="CF24" s="54"/>
      <c r="CG24" s="54"/>
      <c r="CH24" s="54"/>
      <c r="CI24" s="54"/>
      <c r="CJ24" s="54"/>
      <c r="CK24" s="5">
        <f t="shared" si="25"/>
        <v>0</v>
      </c>
      <c r="CL24" s="15">
        <f t="shared" si="26"/>
        <v>0</v>
      </c>
      <c r="CM24" s="4">
        <f t="shared" si="27"/>
        <v>0</v>
      </c>
      <c r="CN24" s="16">
        <f t="shared" si="28"/>
        <v>0</v>
      </c>
      <c r="CO24" s="52"/>
      <c r="CP24" s="53"/>
      <c r="CQ24" s="54"/>
      <c r="CR24" s="54"/>
      <c r="CS24" s="54"/>
      <c r="CT24" s="54"/>
      <c r="CU24" s="54"/>
      <c r="CV24" s="5">
        <f t="shared" si="29"/>
        <v>0</v>
      </c>
      <c r="CW24" s="15">
        <f t="shared" si="30"/>
        <v>0</v>
      </c>
      <c r="CX24" s="4">
        <f t="shared" si="31"/>
        <v>0</v>
      </c>
      <c r="CY24" s="16">
        <f t="shared" si="32"/>
        <v>0</v>
      </c>
      <c r="CZ24" s="52"/>
      <c r="DA24" s="53"/>
      <c r="DB24" s="54"/>
      <c r="DC24" s="54"/>
      <c r="DD24" s="54"/>
      <c r="DE24" s="54"/>
      <c r="DF24" s="54"/>
      <c r="DG24" s="5">
        <f t="shared" si="33"/>
        <v>0</v>
      </c>
      <c r="DH24" s="15">
        <f t="shared" si="34"/>
        <v>0</v>
      </c>
      <c r="DI24" s="4">
        <f t="shared" si="35"/>
        <v>0</v>
      </c>
      <c r="DJ24" s="16">
        <f t="shared" si="36"/>
        <v>0</v>
      </c>
    </row>
    <row r="25" spans="1:114" ht="13" x14ac:dyDescent="0.25">
      <c r="A25" s="49"/>
      <c r="B25" s="50"/>
      <c r="C25" s="51"/>
      <c r="D25" s="51"/>
      <c r="E25" s="51"/>
      <c r="F25" s="51"/>
      <c r="G25" s="51"/>
      <c r="H25" s="17"/>
      <c r="I25" s="13"/>
      <c r="J25" s="12"/>
      <c r="K25" s="18"/>
      <c r="L25" s="30" t="str">
        <f t="shared" si="0"/>
        <v/>
      </c>
      <c r="M25" s="31">
        <f t="shared" si="1"/>
        <v>0</v>
      </c>
      <c r="N25" s="6">
        <f t="shared" si="2"/>
        <v>0</v>
      </c>
      <c r="O25" s="34">
        <f t="shared" si="3"/>
        <v>0</v>
      </c>
      <c r="P25" s="35">
        <f t="shared" si="4"/>
        <v>0</v>
      </c>
      <c r="Q25" s="52"/>
      <c r="R25" s="53"/>
      <c r="S25" s="53"/>
      <c r="T25" s="53"/>
      <c r="U25" s="53"/>
      <c r="V25" s="53"/>
      <c r="W25" s="53"/>
      <c r="X25" s="54"/>
      <c r="Y25" s="54"/>
      <c r="Z25" s="54"/>
      <c r="AA25" s="54"/>
      <c r="AB25" s="55"/>
      <c r="AC25" s="5">
        <f t="shared" si="5"/>
        <v>0</v>
      </c>
      <c r="AD25" s="15">
        <f t="shared" si="6"/>
        <v>0</v>
      </c>
      <c r="AE25" s="4">
        <f t="shared" si="7"/>
        <v>0</v>
      </c>
      <c r="AF25" s="16">
        <f t="shared" si="8"/>
        <v>0</v>
      </c>
      <c r="AG25" s="52"/>
      <c r="AH25" s="53"/>
      <c r="AI25" s="53"/>
      <c r="AJ25" s="53"/>
      <c r="AK25" s="54"/>
      <c r="AL25" s="54"/>
      <c r="AM25" s="54"/>
      <c r="AN25" s="54"/>
      <c r="AO25" s="54"/>
      <c r="AP25" s="5">
        <f t="shared" si="9"/>
        <v>0</v>
      </c>
      <c r="AQ25" s="15">
        <f t="shared" si="10"/>
        <v>0</v>
      </c>
      <c r="AR25" s="4">
        <f t="shared" si="11"/>
        <v>0</v>
      </c>
      <c r="AS25" s="16">
        <f t="shared" si="12"/>
        <v>0</v>
      </c>
      <c r="AT25" s="52"/>
      <c r="AU25" s="53"/>
      <c r="AV25" s="53"/>
      <c r="AW25" s="54"/>
      <c r="AX25" s="54"/>
      <c r="AY25" s="54"/>
      <c r="AZ25" s="54"/>
      <c r="BA25" s="54"/>
      <c r="BB25" s="5">
        <f t="shared" si="13"/>
        <v>0</v>
      </c>
      <c r="BC25" s="15">
        <f t="shared" si="14"/>
        <v>0</v>
      </c>
      <c r="BD25" s="4">
        <f t="shared" si="15"/>
        <v>0</v>
      </c>
      <c r="BE25" s="16">
        <f t="shared" si="16"/>
        <v>0</v>
      </c>
      <c r="BF25" s="52"/>
      <c r="BG25" s="53"/>
      <c r="BH25" s="53"/>
      <c r="BI25" s="54"/>
      <c r="BJ25" s="54"/>
      <c r="BK25" s="54"/>
      <c r="BL25" s="54"/>
      <c r="BM25" s="54"/>
      <c r="BN25" s="5">
        <f t="shared" si="17"/>
        <v>0</v>
      </c>
      <c r="BO25" s="15">
        <f t="shared" si="18"/>
        <v>0</v>
      </c>
      <c r="BP25" s="4">
        <f t="shared" si="19"/>
        <v>0</v>
      </c>
      <c r="BQ25" s="16">
        <f t="shared" si="20"/>
        <v>0</v>
      </c>
      <c r="BR25" s="52"/>
      <c r="BS25" s="53"/>
      <c r="BT25" s="53"/>
      <c r="BU25" s="54"/>
      <c r="BV25" s="54"/>
      <c r="BW25" s="54"/>
      <c r="BX25" s="54"/>
      <c r="BY25" s="54"/>
      <c r="BZ25" s="5">
        <f t="shared" si="21"/>
        <v>0</v>
      </c>
      <c r="CA25" s="15">
        <f t="shared" si="22"/>
        <v>0</v>
      </c>
      <c r="CB25" s="4">
        <f t="shared" si="23"/>
        <v>0</v>
      </c>
      <c r="CC25" s="16">
        <f t="shared" si="24"/>
        <v>0</v>
      </c>
      <c r="CD25" s="52"/>
      <c r="CE25" s="53"/>
      <c r="CF25" s="54"/>
      <c r="CG25" s="54"/>
      <c r="CH25" s="54"/>
      <c r="CI25" s="54"/>
      <c r="CJ25" s="54"/>
      <c r="CK25" s="5">
        <f t="shared" si="25"/>
        <v>0</v>
      </c>
      <c r="CL25" s="15">
        <f t="shared" si="26"/>
        <v>0</v>
      </c>
      <c r="CM25" s="4">
        <f t="shared" si="27"/>
        <v>0</v>
      </c>
      <c r="CN25" s="16">
        <f t="shared" si="28"/>
        <v>0</v>
      </c>
      <c r="CO25" s="52"/>
      <c r="CP25" s="53"/>
      <c r="CQ25" s="54"/>
      <c r="CR25" s="54"/>
      <c r="CS25" s="54"/>
      <c r="CT25" s="54"/>
      <c r="CU25" s="54"/>
      <c r="CV25" s="5">
        <f t="shared" si="29"/>
        <v>0</v>
      </c>
      <c r="CW25" s="15">
        <f t="shared" si="30"/>
        <v>0</v>
      </c>
      <c r="CX25" s="4">
        <f t="shared" si="31"/>
        <v>0</v>
      </c>
      <c r="CY25" s="16">
        <f t="shared" si="32"/>
        <v>0</v>
      </c>
      <c r="CZ25" s="52"/>
      <c r="DA25" s="53"/>
      <c r="DB25" s="54"/>
      <c r="DC25" s="54"/>
      <c r="DD25" s="54"/>
      <c r="DE25" s="54"/>
      <c r="DF25" s="54"/>
      <c r="DG25" s="5">
        <f t="shared" si="33"/>
        <v>0</v>
      </c>
      <c r="DH25" s="15">
        <f t="shared" si="34"/>
        <v>0</v>
      </c>
      <c r="DI25" s="4">
        <f t="shared" si="35"/>
        <v>0</v>
      </c>
      <c r="DJ25" s="16">
        <f t="shared" si="36"/>
        <v>0</v>
      </c>
    </row>
    <row r="26" spans="1:114" ht="13" x14ac:dyDescent="0.25">
      <c r="A26" s="49"/>
      <c r="B26" s="50"/>
      <c r="C26" s="51"/>
      <c r="D26" s="51"/>
      <c r="E26" s="51"/>
      <c r="F26" s="51"/>
      <c r="G26" s="51"/>
      <c r="H26" s="17"/>
      <c r="I26" s="13"/>
      <c r="J26" s="12"/>
      <c r="K26" s="18"/>
      <c r="L26" s="30" t="str">
        <f t="shared" si="0"/>
        <v/>
      </c>
      <c r="M26" s="31">
        <f t="shared" si="1"/>
        <v>0</v>
      </c>
      <c r="N26" s="6">
        <f t="shared" si="2"/>
        <v>0</v>
      </c>
      <c r="O26" s="34">
        <f t="shared" si="3"/>
        <v>0</v>
      </c>
      <c r="P26" s="35">
        <f t="shared" si="4"/>
        <v>0</v>
      </c>
      <c r="Q26" s="52"/>
      <c r="R26" s="53"/>
      <c r="S26" s="53"/>
      <c r="T26" s="53"/>
      <c r="U26" s="53"/>
      <c r="V26" s="53"/>
      <c r="W26" s="53"/>
      <c r="X26" s="54"/>
      <c r="Y26" s="54"/>
      <c r="Z26" s="54"/>
      <c r="AA26" s="54"/>
      <c r="AB26" s="55"/>
      <c r="AC26" s="5">
        <f t="shared" si="5"/>
        <v>0</v>
      </c>
      <c r="AD26" s="15">
        <f t="shared" si="6"/>
        <v>0</v>
      </c>
      <c r="AE26" s="4">
        <f t="shared" si="7"/>
        <v>0</v>
      </c>
      <c r="AF26" s="16">
        <f t="shared" si="8"/>
        <v>0</v>
      </c>
      <c r="AG26" s="52"/>
      <c r="AH26" s="53"/>
      <c r="AI26" s="53"/>
      <c r="AJ26" s="53"/>
      <c r="AK26" s="54"/>
      <c r="AL26" s="54"/>
      <c r="AM26" s="54"/>
      <c r="AN26" s="54"/>
      <c r="AO26" s="54"/>
      <c r="AP26" s="5">
        <f t="shared" si="9"/>
        <v>0</v>
      </c>
      <c r="AQ26" s="15">
        <f t="shared" si="10"/>
        <v>0</v>
      </c>
      <c r="AR26" s="4">
        <f t="shared" si="11"/>
        <v>0</v>
      </c>
      <c r="AS26" s="16">
        <f t="shared" si="12"/>
        <v>0</v>
      </c>
      <c r="AT26" s="52"/>
      <c r="AU26" s="53"/>
      <c r="AV26" s="53"/>
      <c r="AW26" s="54"/>
      <c r="AX26" s="54"/>
      <c r="AY26" s="54"/>
      <c r="AZ26" s="54"/>
      <c r="BA26" s="54"/>
      <c r="BB26" s="5">
        <f t="shared" si="13"/>
        <v>0</v>
      </c>
      <c r="BC26" s="15">
        <f t="shared" si="14"/>
        <v>0</v>
      </c>
      <c r="BD26" s="4">
        <f t="shared" si="15"/>
        <v>0</v>
      </c>
      <c r="BE26" s="16">
        <f t="shared" si="16"/>
        <v>0</v>
      </c>
      <c r="BF26" s="52"/>
      <c r="BG26" s="53"/>
      <c r="BH26" s="53"/>
      <c r="BI26" s="54"/>
      <c r="BJ26" s="54"/>
      <c r="BK26" s="54"/>
      <c r="BL26" s="54"/>
      <c r="BM26" s="54"/>
      <c r="BN26" s="5">
        <f t="shared" si="17"/>
        <v>0</v>
      </c>
      <c r="BO26" s="15">
        <f t="shared" si="18"/>
        <v>0</v>
      </c>
      <c r="BP26" s="4">
        <f t="shared" si="19"/>
        <v>0</v>
      </c>
      <c r="BQ26" s="16">
        <f t="shared" si="20"/>
        <v>0</v>
      </c>
      <c r="BR26" s="52"/>
      <c r="BS26" s="53"/>
      <c r="BT26" s="53"/>
      <c r="BU26" s="54"/>
      <c r="BV26" s="54"/>
      <c r="BW26" s="54"/>
      <c r="BX26" s="54"/>
      <c r="BY26" s="54"/>
      <c r="BZ26" s="5">
        <f t="shared" si="21"/>
        <v>0</v>
      </c>
      <c r="CA26" s="15">
        <f t="shared" si="22"/>
        <v>0</v>
      </c>
      <c r="CB26" s="4">
        <f t="shared" si="23"/>
        <v>0</v>
      </c>
      <c r="CC26" s="16">
        <f t="shared" si="24"/>
        <v>0</v>
      </c>
      <c r="CD26" s="52"/>
      <c r="CE26" s="53"/>
      <c r="CF26" s="54"/>
      <c r="CG26" s="54"/>
      <c r="CH26" s="54"/>
      <c r="CI26" s="54"/>
      <c r="CJ26" s="54"/>
      <c r="CK26" s="5">
        <f t="shared" si="25"/>
        <v>0</v>
      </c>
      <c r="CL26" s="15">
        <f t="shared" si="26"/>
        <v>0</v>
      </c>
      <c r="CM26" s="4">
        <f t="shared" si="27"/>
        <v>0</v>
      </c>
      <c r="CN26" s="16">
        <f t="shared" si="28"/>
        <v>0</v>
      </c>
      <c r="CO26" s="52"/>
      <c r="CP26" s="53"/>
      <c r="CQ26" s="54"/>
      <c r="CR26" s="54"/>
      <c r="CS26" s="54"/>
      <c r="CT26" s="54"/>
      <c r="CU26" s="54"/>
      <c r="CV26" s="5">
        <f t="shared" si="29"/>
        <v>0</v>
      </c>
      <c r="CW26" s="15">
        <f t="shared" si="30"/>
        <v>0</v>
      </c>
      <c r="CX26" s="4">
        <f t="shared" si="31"/>
        <v>0</v>
      </c>
      <c r="CY26" s="16">
        <f t="shared" si="32"/>
        <v>0</v>
      </c>
      <c r="CZ26" s="52"/>
      <c r="DA26" s="53"/>
      <c r="DB26" s="54"/>
      <c r="DC26" s="54"/>
      <c r="DD26" s="54"/>
      <c r="DE26" s="54"/>
      <c r="DF26" s="54"/>
      <c r="DG26" s="5">
        <f t="shared" si="33"/>
        <v>0</v>
      </c>
      <c r="DH26" s="15">
        <f t="shared" si="34"/>
        <v>0</v>
      </c>
      <c r="DI26" s="4">
        <f t="shared" si="35"/>
        <v>0</v>
      </c>
      <c r="DJ26" s="16">
        <f t="shared" si="36"/>
        <v>0</v>
      </c>
    </row>
    <row r="27" spans="1:114" ht="13" x14ac:dyDescent="0.25">
      <c r="A27" s="49"/>
      <c r="B27" s="50"/>
      <c r="C27" s="51"/>
      <c r="D27" s="51"/>
      <c r="E27" s="51"/>
      <c r="F27" s="51"/>
      <c r="G27" s="51"/>
      <c r="H27" s="17"/>
      <c r="I27" s="13"/>
      <c r="J27" s="12"/>
      <c r="K27" s="18"/>
      <c r="L27" s="30" t="str">
        <f t="shared" si="0"/>
        <v/>
      </c>
      <c r="M27" s="31">
        <f t="shared" si="1"/>
        <v>0</v>
      </c>
      <c r="N27" s="6">
        <f t="shared" si="2"/>
        <v>0</v>
      </c>
      <c r="O27" s="34">
        <f t="shared" si="3"/>
        <v>0</v>
      </c>
      <c r="P27" s="35">
        <f t="shared" si="4"/>
        <v>0</v>
      </c>
      <c r="Q27" s="52"/>
      <c r="R27" s="53"/>
      <c r="S27" s="53"/>
      <c r="T27" s="53"/>
      <c r="U27" s="53"/>
      <c r="V27" s="53"/>
      <c r="W27" s="53"/>
      <c r="X27" s="54"/>
      <c r="Y27" s="54"/>
      <c r="Z27" s="54"/>
      <c r="AA27" s="54"/>
      <c r="AB27" s="55"/>
      <c r="AC27" s="5">
        <f t="shared" si="5"/>
        <v>0</v>
      </c>
      <c r="AD27" s="15">
        <f t="shared" si="6"/>
        <v>0</v>
      </c>
      <c r="AE27" s="4">
        <f t="shared" si="7"/>
        <v>0</v>
      </c>
      <c r="AF27" s="16">
        <f t="shared" si="8"/>
        <v>0</v>
      </c>
      <c r="AG27" s="52"/>
      <c r="AH27" s="53"/>
      <c r="AI27" s="53"/>
      <c r="AJ27" s="53"/>
      <c r="AK27" s="54"/>
      <c r="AL27" s="54"/>
      <c r="AM27" s="54"/>
      <c r="AN27" s="54"/>
      <c r="AO27" s="54"/>
      <c r="AP27" s="5">
        <f t="shared" si="9"/>
        <v>0</v>
      </c>
      <c r="AQ27" s="15">
        <f t="shared" si="10"/>
        <v>0</v>
      </c>
      <c r="AR27" s="4">
        <f t="shared" si="11"/>
        <v>0</v>
      </c>
      <c r="AS27" s="16">
        <f t="shared" si="12"/>
        <v>0</v>
      </c>
      <c r="AT27" s="52"/>
      <c r="AU27" s="53"/>
      <c r="AV27" s="53"/>
      <c r="AW27" s="54"/>
      <c r="AX27" s="54"/>
      <c r="AY27" s="54"/>
      <c r="AZ27" s="54"/>
      <c r="BA27" s="54"/>
      <c r="BB27" s="5">
        <f t="shared" si="13"/>
        <v>0</v>
      </c>
      <c r="BC27" s="15">
        <f t="shared" si="14"/>
        <v>0</v>
      </c>
      <c r="BD27" s="4">
        <f t="shared" si="15"/>
        <v>0</v>
      </c>
      <c r="BE27" s="16">
        <f t="shared" si="16"/>
        <v>0</v>
      </c>
      <c r="BF27" s="52"/>
      <c r="BG27" s="53"/>
      <c r="BH27" s="53"/>
      <c r="BI27" s="54"/>
      <c r="BJ27" s="54"/>
      <c r="BK27" s="54"/>
      <c r="BL27" s="54"/>
      <c r="BM27" s="54"/>
      <c r="BN27" s="5">
        <f t="shared" si="17"/>
        <v>0</v>
      </c>
      <c r="BO27" s="15">
        <f t="shared" si="18"/>
        <v>0</v>
      </c>
      <c r="BP27" s="4">
        <f t="shared" si="19"/>
        <v>0</v>
      </c>
      <c r="BQ27" s="16">
        <f t="shared" si="20"/>
        <v>0</v>
      </c>
      <c r="BR27" s="52"/>
      <c r="BS27" s="53"/>
      <c r="BT27" s="53"/>
      <c r="BU27" s="54"/>
      <c r="BV27" s="54"/>
      <c r="BW27" s="54"/>
      <c r="BX27" s="54"/>
      <c r="BY27" s="54"/>
      <c r="BZ27" s="5">
        <f t="shared" si="21"/>
        <v>0</v>
      </c>
      <c r="CA27" s="15">
        <f t="shared" si="22"/>
        <v>0</v>
      </c>
      <c r="CB27" s="4">
        <f t="shared" si="23"/>
        <v>0</v>
      </c>
      <c r="CC27" s="16">
        <f t="shared" si="24"/>
        <v>0</v>
      </c>
      <c r="CD27" s="52"/>
      <c r="CE27" s="53"/>
      <c r="CF27" s="54"/>
      <c r="CG27" s="54"/>
      <c r="CH27" s="54"/>
      <c r="CI27" s="54"/>
      <c r="CJ27" s="54"/>
      <c r="CK27" s="5">
        <f t="shared" si="25"/>
        <v>0</v>
      </c>
      <c r="CL27" s="15">
        <f t="shared" si="26"/>
        <v>0</v>
      </c>
      <c r="CM27" s="4">
        <f t="shared" si="27"/>
        <v>0</v>
      </c>
      <c r="CN27" s="16">
        <f t="shared" si="28"/>
        <v>0</v>
      </c>
      <c r="CO27" s="52"/>
      <c r="CP27" s="53"/>
      <c r="CQ27" s="54"/>
      <c r="CR27" s="54"/>
      <c r="CS27" s="54"/>
      <c r="CT27" s="54"/>
      <c r="CU27" s="54"/>
      <c r="CV27" s="5">
        <f t="shared" si="29"/>
        <v>0</v>
      </c>
      <c r="CW27" s="15">
        <f t="shared" si="30"/>
        <v>0</v>
      </c>
      <c r="CX27" s="4">
        <f t="shared" si="31"/>
        <v>0</v>
      </c>
      <c r="CY27" s="16">
        <f t="shared" si="32"/>
        <v>0</v>
      </c>
      <c r="CZ27" s="52"/>
      <c r="DA27" s="53"/>
      <c r="DB27" s="54"/>
      <c r="DC27" s="54"/>
      <c r="DD27" s="54"/>
      <c r="DE27" s="54"/>
      <c r="DF27" s="54"/>
      <c r="DG27" s="5">
        <f t="shared" si="33"/>
        <v>0</v>
      </c>
      <c r="DH27" s="15">
        <f t="shared" si="34"/>
        <v>0</v>
      </c>
      <c r="DI27" s="4">
        <f t="shared" si="35"/>
        <v>0</v>
      </c>
      <c r="DJ27" s="16">
        <f t="shared" si="36"/>
        <v>0</v>
      </c>
    </row>
    <row r="28" spans="1:114" ht="13" x14ac:dyDescent="0.25">
      <c r="A28" s="49"/>
      <c r="B28" s="50"/>
      <c r="C28" s="51"/>
      <c r="D28" s="51"/>
      <c r="E28" s="51"/>
      <c r="F28" s="51"/>
      <c r="G28" s="51"/>
      <c r="H28" s="17"/>
      <c r="I28" s="13"/>
      <c r="J28" s="12"/>
      <c r="K28" s="18"/>
      <c r="L28" s="30" t="str">
        <f t="shared" si="0"/>
        <v/>
      </c>
      <c r="M28" s="31">
        <f t="shared" si="1"/>
        <v>0</v>
      </c>
      <c r="N28" s="6">
        <f t="shared" si="2"/>
        <v>0</v>
      </c>
      <c r="O28" s="34">
        <f t="shared" si="3"/>
        <v>0</v>
      </c>
      <c r="P28" s="35">
        <f t="shared" si="4"/>
        <v>0</v>
      </c>
      <c r="Q28" s="52"/>
      <c r="R28" s="53"/>
      <c r="S28" s="53"/>
      <c r="T28" s="53"/>
      <c r="U28" s="53"/>
      <c r="V28" s="53"/>
      <c r="W28" s="53"/>
      <c r="X28" s="54"/>
      <c r="Y28" s="54"/>
      <c r="Z28" s="54"/>
      <c r="AA28" s="54"/>
      <c r="AB28" s="55"/>
      <c r="AC28" s="5">
        <f t="shared" si="5"/>
        <v>0</v>
      </c>
      <c r="AD28" s="15">
        <f t="shared" si="6"/>
        <v>0</v>
      </c>
      <c r="AE28" s="4">
        <f t="shared" si="7"/>
        <v>0</v>
      </c>
      <c r="AF28" s="16">
        <f t="shared" si="8"/>
        <v>0</v>
      </c>
      <c r="AG28" s="52"/>
      <c r="AH28" s="53"/>
      <c r="AI28" s="53"/>
      <c r="AJ28" s="53"/>
      <c r="AK28" s="54"/>
      <c r="AL28" s="54"/>
      <c r="AM28" s="54"/>
      <c r="AN28" s="54"/>
      <c r="AO28" s="54"/>
      <c r="AP28" s="5">
        <f t="shared" si="9"/>
        <v>0</v>
      </c>
      <c r="AQ28" s="15">
        <f t="shared" si="10"/>
        <v>0</v>
      </c>
      <c r="AR28" s="4">
        <f t="shared" si="11"/>
        <v>0</v>
      </c>
      <c r="AS28" s="16">
        <f t="shared" si="12"/>
        <v>0</v>
      </c>
      <c r="AT28" s="52"/>
      <c r="AU28" s="53"/>
      <c r="AV28" s="53"/>
      <c r="AW28" s="54"/>
      <c r="AX28" s="54"/>
      <c r="AY28" s="54"/>
      <c r="AZ28" s="54"/>
      <c r="BA28" s="54"/>
      <c r="BB28" s="5">
        <f t="shared" si="13"/>
        <v>0</v>
      </c>
      <c r="BC28" s="15">
        <f t="shared" si="14"/>
        <v>0</v>
      </c>
      <c r="BD28" s="4">
        <f t="shared" si="15"/>
        <v>0</v>
      </c>
      <c r="BE28" s="16">
        <f t="shared" si="16"/>
        <v>0</v>
      </c>
      <c r="BF28" s="52"/>
      <c r="BG28" s="53"/>
      <c r="BH28" s="53"/>
      <c r="BI28" s="54"/>
      <c r="BJ28" s="54"/>
      <c r="BK28" s="54"/>
      <c r="BL28" s="54"/>
      <c r="BM28" s="54"/>
      <c r="BN28" s="5">
        <f t="shared" si="17"/>
        <v>0</v>
      </c>
      <c r="BO28" s="15">
        <f t="shared" si="18"/>
        <v>0</v>
      </c>
      <c r="BP28" s="4">
        <f t="shared" si="19"/>
        <v>0</v>
      </c>
      <c r="BQ28" s="16">
        <f t="shared" si="20"/>
        <v>0</v>
      </c>
      <c r="BR28" s="52"/>
      <c r="BS28" s="53"/>
      <c r="BT28" s="53"/>
      <c r="BU28" s="54"/>
      <c r="BV28" s="54"/>
      <c r="BW28" s="54"/>
      <c r="BX28" s="54"/>
      <c r="BY28" s="54"/>
      <c r="BZ28" s="5">
        <f t="shared" si="21"/>
        <v>0</v>
      </c>
      <c r="CA28" s="15">
        <f t="shared" si="22"/>
        <v>0</v>
      </c>
      <c r="CB28" s="4">
        <f t="shared" si="23"/>
        <v>0</v>
      </c>
      <c r="CC28" s="16">
        <f t="shared" si="24"/>
        <v>0</v>
      </c>
      <c r="CD28" s="52"/>
      <c r="CE28" s="53"/>
      <c r="CF28" s="54"/>
      <c r="CG28" s="54"/>
      <c r="CH28" s="54"/>
      <c r="CI28" s="54"/>
      <c r="CJ28" s="54"/>
      <c r="CK28" s="5">
        <f t="shared" si="25"/>
        <v>0</v>
      </c>
      <c r="CL28" s="15">
        <f t="shared" si="26"/>
        <v>0</v>
      </c>
      <c r="CM28" s="4">
        <f t="shared" si="27"/>
        <v>0</v>
      </c>
      <c r="CN28" s="16">
        <f t="shared" si="28"/>
        <v>0</v>
      </c>
      <c r="CO28" s="52"/>
      <c r="CP28" s="53"/>
      <c r="CQ28" s="54"/>
      <c r="CR28" s="54"/>
      <c r="CS28" s="54"/>
      <c r="CT28" s="54"/>
      <c r="CU28" s="54"/>
      <c r="CV28" s="5">
        <f t="shared" si="29"/>
        <v>0</v>
      </c>
      <c r="CW28" s="15">
        <f t="shared" si="30"/>
        <v>0</v>
      </c>
      <c r="CX28" s="4">
        <f t="shared" si="31"/>
        <v>0</v>
      </c>
      <c r="CY28" s="16">
        <f t="shared" si="32"/>
        <v>0</v>
      </c>
      <c r="CZ28" s="52"/>
      <c r="DA28" s="53"/>
      <c r="DB28" s="54"/>
      <c r="DC28" s="54"/>
      <c r="DD28" s="54"/>
      <c r="DE28" s="54"/>
      <c r="DF28" s="54"/>
      <c r="DG28" s="5">
        <f t="shared" si="33"/>
        <v>0</v>
      </c>
      <c r="DH28" s="15">
        <f t="shared" si="34"/>
        <v>0</v>
      </c>
      <c r="DI28" s="4">
        <f t="shared" si="35"/>
        <v>0</v>
      </c>
      <c r="DJ28" s="16">
        <f t="shared" si="36"/>
        <v>0</v>
      </c>
    </row>
    <row r="29" spans="1:114" ht="13" x14ac:dyDescent="0.25">
      <c r="A29" s="49"/>
      <c r="B29" s="50"/>
      <c r="C29" s="51"/>
      <c r="D29" s="51"/>
      <c r="E29" s="51"/>
      <c r="F29" s="51"/>
      <c r="G29" s="51"/>
      <c r="H29" s="17" t="str">
        <f>IF(AND(OR($H$2="Y",$I$2="Y"),J29&lt;5,K29&lt;5),IF(AND(J29=J28,K29=K28),H28+1,1),"")</f>
        <v/>
      </c>
      <c r="I29" s="13" t="str">
        <f>IF(AND($I$2="Y",K29&gt;0,OR(AND(H29=1,H37=10),AND(H29=2,H45=20),AND(H29=3,H54=30),AND(H29=4,H63=40),AND(H29=5,H72=50),AND(H29=6,H81=60),AND(H29=7,H90=70),AND(H29=8,H99=80),AND(H29=9,H108=90),AND(H29=10,H117=100))),VLOOKUP(K29-1,SortLookup!$A$13:$B$16,2,FALSE),"")</f>
        <v/>
      </c>
      <c r="J29" s="12" t="str">
        <f>IF(ISNA(VLOOKUP(F29,SortLookup!$A$1:$B$5,2,FALSE))," ",VLOOKUP(F29,SortLookup!$A$1:$B$5,2,FALSE))</f>
        <v xml:space="preserve"> </v>
      </c>
      <c r="K29" s="18" t="str">
        <f>IF(ISNA(VLOOKUP(G29,SortLookup!$A$7:$B$11,2,FALSE))," ",VLOOKUP(G29,SortLookup!$A$7:$B$11,2,FALSE))</f>
        <v xml:space="preserve"> </v>
      </c>
      <c r="L29" s="30" t="str">
        <f t="shared" si="0"/>
        <v/>
      </c>
      <c r="M29" s="31">
        <f t="shared" si="1"/>
        <v>0</v>
      </c>
      <c r="N29" s="6">
        <f t="shared" si="2"/>
        <v>0</v>
      </c>
      <c r="O29" s="34">
        <f t="shared" si="3"/>
        <v>0</v>
      </c>
      <c r="P29" s="35">
        <f t="shared" si="4"/>
        <v>0</v>
      </c>
      <c r="Q29" s="52"/>
      <c r="R29" s="53"/>
      <c r="S29" s="53"/>
      <c r="T29" s="53"/>
      <c r="U29" s="53"/>
      <c r="V29" s="53"/>
      <c r="W29" s="53"/>
      <c r="X29" s="54"/>
      <c r="Y29" s="54"/>
      <c r="Z29" s="54"/>
      <c r="AA29" s="54"/>
      <c r="AB29" s="55"/>
      <c r="AC29" s="5">
        <f t="shared" si="5"/>
        <v>0</v>
      </c>
      <c r="AD29" s="15">
        <f t="shared" si="6"/>
        <v>0</v>
      </c>
      <c r="AE29" s="4">
        <f t="shared" si="7"/>
        <v>0</v>
      </c>
      <c r="AF29" s="16">
        <f t="shared" si="8"/>
        <v>0</v>
      </c>
      <c r="AG29" s="52"/>
      <c r="AH29" s="53"/>
      <c r="AI29" s="53"/>
      <c r="AJ29" s="53"/>
      <c r="AK29" s="54"/>
      <c r="AL29" s="54"/>
      <c r="AM29" s="54"/>
      <c r="AN29" s="54"/>
      <c r="AO29" s="54"/>
      <c r="AP29" s="5">
        <f t="shared" si="9"/>
        <v>0</v>
      </c>
      <c r="AQ29" s="15">
        <f t="shared" si="10"/>
        <v>0</v>
      </c>
      <c r="AR29" s="4">
        <f t="shared" si="11"/>
        <v>0</v>
      </c>
      <c r="AS29" s="16">
        <f t="shared" si="12"/>
        <v>0</v>
      </c>
      <c r="AT29" s="52"/>
      <c r="AU29" s="53"/>
      <c r="AV29" s="53"/>
      <c r="AW29" s="54"/>
      <c r="AX29" s="54"/>
      <c r="AY29" s="54"/>
      <c r="AZ29" s="54"/>
      <c r="BA29" s="54"/>
      <c r="BB29" s="5">
        <f t="shared" si="13"/>
        <v>0</v>
      </c>
      <c r="BC29" s="15">
        <f t="shared" si="14"/>
        <v>0</v>
      </c>
      <c r="BD29" s="4">
        <f t="shared" si="15"/>
        <v>0</v>
      </c>
      <c r="BE29" s="16">
        <f t="shared" si="16"/>
        <v>0</v>
      </c>
      <c r="BF29" s="52"/>
      <c r="BG29" s="53"/>
      <c r="BH29" s="53"/>
      <c r="BI29" s="54"/>
      <c r="BJ29" s="54"/>
      <c r="BK29" s="54"/>
      <c r="BL29" s="54"/>
      <c r="BM29" s="54"/>
      <c r="BN29" s="5">
        <f t="shared" si="17"/>
        <v>0</v>
      </c>
      <c r="BO29" s="15">
        <f t="shared" si="18"/>
        <v>0</v>
      </c>
      <c r="BP29" s="4">
        <f t="shared" si="19"/>
        <v>0</v>
      </c>
      <c r="BQ29" s="16">
        <f t="shared" si="20"/>
        <v>0</v>
      </c>
      <c r="BR29" s="52"/>
      <c r="BS29" s="53"/>
      <c r="BT29" s="53"/>
      <c r="BU29" s="54"/>
      <c r="BV29" s="54"/>
      <c r="BW29" s="54"/>
      <c r="BX29" s="54"/>
      <c r="BY29" s="54"/>
      <c r="BZ29" s="5">
        <f t="shared" si="21"/>
        <v>0</v>
      </c>
      <c r="CA29" s="15">
        <f t="shared" si="22"/>
        <v>0</v>
      </c>
      <c r="CB29" s="4">
        <f t="shared" si="23"/>
        <v>0</v>
      </c>
      <c r="CC29" s="16">
        <f t="shared" si="24"/>
        <v>0</v>
      </c>
      <c r="CD29" s="52"/>
      <c r="CE29" s="53"/>
      <c r="CF29" s="54"/>
      <c r="CG29" s="54"/>
      <c r="CH29" s="54"/>
      <c r="CI29" s="54"/>
      <c r="CJ29" s="54"/>
      <c r="CK29" s="5">
        <f t="shared" si="25"/>
        <v>0</v>
      </c>
      <c r="CL29" s="15">
        <f t="shared" si="26"/>
        <v>0</v>
      </c>
      <c r="CM29" s="4">
        <f t="shared" si="27"/>
        <v>0</v>
      </c>
      <c r="CN29" s="16">
        <f t="shared" si="28"/>
        <v>0</v>
      </c>
      <c r="CO29" s="52"/>
      <c r="CP29" s="53"/>
      <c r="CQ29" s="54"/>
      <c r="CR29" s="54"/>
      <c r="CS29" s="54"/>
      <c r="CT29" s="54"/>
      <c r="CU29" s="54"/>
      <c r="CV29" s="5">
        <f t="shared" si="29"/>
        <v>0</v>
      </c>
      <c r="CW29" s="15">
        <f t="shared" si="30"/>
        <v>0</v>
      </c>
      <c r="CX29" s="4">
        <f t="shared" si="31"/>
        <v>0</v>
      </c>
      <c r="CY29" s="16">
        <f t="shared" si="32"/>
        <v>0</v>
      </c>
      <c r="CZ29" s="52"/>
      <c r="DA29" s="53"/>
      <c r="DB29" s="54"/>
      <c r="DC29" s="54"/>
      <c r="DD29" s="54"/>
      <c r="DE29" s="54"/>
      <c r="DF29" s="54"/>
      <c r="DG29" s="5">
        <f t="shared" si="33"/>
        <v>0</v>
      </c>
      <c r="DH29" s="15">
        <f t="shared" si="34"/>
        <v>0</v>
      </c>
      <c r="DI29" s="4">
        <f t="shared" si="35"/>
        <v>0</v>
      </c>
      <c r="DJ29" s="16">
        <f t="shared" si="36"/>
        <v>0</v>
      </c>
    </row>
    <row r="30" spans="1:114" ht="13" x14ac:dyDescent="0.25">
      <c r="A30" s="49"/>
      <c r="B30" s="50"/>
      <c r="C30" s="51"/>
      <c r="D30" s="51"/>
      <c r="E30" s="51"/>
      <c r="F30" s="51"/>
      <c r="G30" s="51"/>
      <c r="H30" s="17" t="str">
        <f>IF(AND(OR($H$2="Y",$I$2="Y"),J30&lt;5,K30&lt;5),IF(AND(J30=J29,K30=K29),H29+1,1),"")</f>
        <v/>
      </c>
      <c r="I30" s="13" t="e">
        <f>IF(AND($I$2="Y",K30&gt;0,OR(AND(H30=1,#REF!=10),AND(H30=2,H46=20),AND(H30=3,H55=30),AND(H30=4,H64=40),AND(H30=5,H73=50),AND(H30=6,H82=60),AND(H30=7,H91=70),AND(H30=8,H100=80),AND(H30=9,H109=90),AND(H30=10,H118=100))),VLOOKUP(K30-1,SortLookup!$A$13:$B$16,2,FALSE),"")</f>
        <v>#REF!</v>
      </c>
      <c r="J30" s="12" t="str">
        <f>IF(ISNA(VLOOKUP(F30,SortLookup!$A$1:$B$5,2,FALSE))," ",VLOOKUP(F30,SortLookup!$A$1:$B$5,2,FALSE))</f>
        <v xml:space="preserve"> </v>
      </c>
      <c r="K30" s="18" t="str">
        <f>IF(ISNA(VLOOKUP(G30,SortLookup!$A$7:$B$11,2,FALSE))," ",VLOOKUP(G30,SortLookup!$A$7:$B$11,2,FALSE))</f>
        <v xml:space="preserve"> </v>
      </c>
      <c r="L30" s="30" t="str">
        <f t="shared" si="0"/>
        <v/>
      </c>
      <c r="M30" s="31">
        <f t="shared" si="1"/>
        <v>0</v>
      </c>
      <c r="N30" s="6">
        <f t="shared" si="2"/>
        <v>0</v>
      </c>
      <c r="O30" s="34">
        <f t="shared" si="3"/>
        <v>0</v>
      </c>
      <c r="P30" s="35">
        <f t="shared" si="4"/>
        <v>0</v>
      </c>
      <c r="Q30" s="52"/>
      <c r="R30" s="53"/>
      <c r="S30" s="53"/>
      <c r="T30" s="53"/>
      <c r="U30" s="53"/>
      <c r="V30" s="53"/>
      <c r="W30" s="53"/>
      <c r="X30" s="54"/>
      <c r="Y30" s="54"/>
      <c r="Z30" s="54"/>
      <c r="AA30" s="54"/>
      <c r="AB30" s="55"/>
      <c r="AC30" s="5">
        <f t="shared" si="5"/>
        <v>0</v>
      </c>
      <c r="AD30" s="15">
        <f t="shared" si="6"/>
        <v>0</v>
      </c>
      <c r="AE30" s="4">
        <f t="shared" si="7"/>
        <v>0</v>
      </c>
      <c r="AF30" s="16">
        <f t="shared" si="8"/>
        <v>0</v>
      </c>
      <c r="AG30" s="52"/>
      <c r="AH30" s="53"/>
      <c r="AI30" s="53"/>
      <c r="AJ30" s="53"/>
      <c r="AK30" s="54"/>
      <c r="AL30" s="54"/>
      <c r="AM30" s="54"/>
      <c r="AN30" s="54"/>
      <c r="AO30" s="54"/>
      <c r="AP30" s="5">
        <f t="shared" si="9"/>
        <v>0</v>
      </c>
      <c r="AQ30" s="15">
        <f t="shared" si="10"/>
        <v>0</v>
      </c>
      <c r="AR30" s="4">
        <f t="shared" si="11"/>
        <v>0</v>
      </c>
      <c r="AS30" s="16">
        <f t="shared" si="12"/>
        <v>0</v>
      </c>
      <c r="AT30" s="52"/>
      <c r="AU30" s="53"/>
      <c r="AV30" s="53"/>
      <c r="AW30" s="54"/>
      <c r="AX30" s="54"/>
      <c r="AY30" s="54"/>
      <c r="AZ30" s="54"/>
      <c r="BA30" s="54"/>
      <c r="BB30" s="5">
        <f t="shared" si="13"/>
        <v>0</v>
      </c>
      <c r="BC30" s="15">
        <f t="shared" si="14"/>
        <v>0</v>
      </c>
      <c r="BD30" s="4">
        <f t="shared" si="15"/>
        <v>0</v>
      </c>
      <c r="BE30" s="16">
        <f t="shared" si="16"/>
        <v>0</v>
      </c>
      <c r="BF30" s="52"/>
      <c r="BG30" s="53"/>
      <c r="BH30" s="53"/>
      <c r="BI30" s="54"/>
      <c r="BJ30" s="54"/>
      <c r="BK30" s="54"/>
      <c r="BL30" s="54"/>
      <c r="BM30" s="54"/>
      <c r="BN30" s="5">
        <f t="shared" si="17"/>
        <v>0</v>
      </c>
      <c r="BO30" s="15">
        <f t="shared" si="18"/>
        <v>0</v>
      </c>
      <c r="BP30" s="4">
        <f t="shared" si="19"/>
        <v>0</v>
      </c>
      <c r="BQ30" s="16">
        <f t="shared" si="20"/>
        <v>0</v>
      </c>
      <c r="BR30" s="52"/>
      <c r="BS30" s="53"/>
      <c r="BT30" s="53"/>
      <c r="BU30" s="54"/>
      <c r="BV30" s="54"/>
      <c r="BW30" s="54"/>
      <c r="BX30" s="54"/>
      <c r="BY30" s="54"/>
      <c r="BZ30" s="5">
        <f t="shared" si="21"/>
        <v>0</v>
      </c>
      <c r="CA30" s="15">
        <f t="shared" si="22"/>
        <v>0</v>
      </c>
      <c r="CB30" s="4">
        <f t="shared" si="23"/>
        <v>0</v>
      </c>
      <c r="CC30" s="16">
        <f t="shared" si="24"/>
        <v>0</v>
      </c>
      <c r="CD30" s="52"/>
      <c r="CE30" s="53"/>
      <c r="CF30" s="54"/>
      <c r="CG30" s="54"/>
      <c r="CH30" s="54"/>
      <c r="CI30" s="54"/>
      <c r="CJ30" s="54"/>
      <c r="CK30" s="5">
        <f t="shared" si="25"/>
        <v>0</v>
      </c>
      <c r="CL30" s="15">
        <f t="shared" si="26"/>
        <v>0</v>
      </c>
      <c r="CM30" s="4">
        <f t="shared" si="27"/>
        <v>0</v>
      </c>
      <c r="CN30" s="16">
        <f t="shared" si="28"/>
        <v>0</v>
      </c>
      <c r="CO30" s="52"/>
      <c r="CP30" s="53"/>
      <c r="CQ30" s="54"/>
      <c r="CR30" s="54"/>
      <c r="CS30" s="54"/>
      <c r="CT30" s="54"/>
      <c r="CU30" s="54"/>
      <c r="CV30" s="5">
        <f t="shared" si="29"/>
        <v>0</v>
      </c>
      <c r="CW30" s="15">
        <f t="shared" si="30"/>
        <v>0</v>
      </c>
      <c r="CX30" s="4">
        <f t="shared" si="31"/>
        <v>0</v>
      </c>
      <c r="CY30" s="16">
        <f t="shared" si="32"/>
        <v>0</v>
      </c>
      <c r="CZ30" s="52"/>
      <c r="DA30" s="53"/>
      <c r="DB30" s="54"/>
      <c r="DC30" s="54"/>
      <c r="DD30" s="54"/>
      <c r="DE30" s="54"/>
      <c r="DF30" s="54"/>
      <c r="DG30" s="5">
        <f t="shared" si="33"/>
        <v>0</v>
      </c>
      <c r="DH30" s="15">
        <f t="shared" si="34"/>
        <v>0</v>
      </c>
      <c r="DI30" s="4">
        <f t="shared" si="35"/>
        <v>0</v>
      </c>
      <c r="DJ30" s="16">
        <f t="shared" si="36"/>
        <v>0</v>
      </c>
    </row>
    <row r="31" spans="1:114" ht="13" x14ac:dyDescent="0.25">
      <c r="A31" s="49"/>
      <c r="B31" s="50"/>
      <c r="C31" s="51"/>
      <c r="D31" s="51"/>
      <c r="E31" s="51"/>
      <c r="F31" s="51"/>
      <c r="G31" s="51"/>
      <c r="H31" s="17" t="str">
        <f>IF(AND(OR($H$2="Y",$I$2="Y"),J31&lt;5,K31&lt;5),IF(AND(J31=J30,K31=K30),H30+1,1),"")</f>
        <v/>
      </c>
      <c r="I31" s="13" t="str">
        <f>IF(AND($I$2="Y",K31&gt;0,OR(AND(H31=1,H39=10),AND(H31=2,H48=20),AND(H31=3,H57=30),AND(H31=4,H66=40),AND(H31=5,H75=50),AND(H31=6,H84=60),AND(H31=7,H93=70),AND(H31=8,H102=80),AND(H31=9,H111=90),AND(H31=10,H120=100))),VLOOKUP(K31-1,SortLookup!$A$13:$B$16,2,FALSE),"")</f>
        <v/>
      </c>
      <c r="J31" s="12" t="str">
        <f>IF(ISNA(VLOOKUP(F31,SortLookup!$A$1:$B$5,2,FALSE))," ",VLOOKUP(F31,SortLookup!$A$1:$B$5,2,FALSE))</f>
        <v xml:space="preserve"> </v>
      </c>
      <c r="K31" s="18" t="str">
        <f>IF(ISNA(VLOOKUP(G31,SortLookup!$A$7:$B$11,2,FALSE))," ",VLOOKUP(G31,SortLookup!$A$7:$B$11,2,FALSE))</f>
        <v xml:space="preserve"> </v>
      </c>
      <c r="L31" s="30" t="str">
        <f t="shared" si="0"/>
        <v/>
      </c>
      <c r="M31" s="31">
        <f t="shared" si="1"/>
        <v>0</v>
      </c>
      <c r="N31" s="6">
        <f t="shared" si="2"/>
        <v>0</v>
      </c>
      <c r="O31" s="34">
        <f t="shared" si="3"/>
        <v>0</v>
      </c>
      <c r="P31" s="35">
        <f t="shared" si="4"/>
        <v>0</v>
      </c>
      <c r="Q31" s="52"/>
      <c r="R31" s="53"/>
      <c r="S31" s="53"/>
      <c r="T31" s="53"/>
      <c r="U31" s="53"/>
      <c r="V31" s="53"/>
      <c r="W31" s="53"/>
      <c r="X31" s="54"/>
      <c r="Y31" s="54"/>
      <c r="Z31" s="54"/>
      <c r="AA31" s="54"/>
      <c r="AB31" s="55"/>
      <c r="AC31" s="5">
        <f t="shared" si="5"/>
        <v>0</v>
      </c>
      <c r="AD31" s="15">
        <f t="shared" si="6"/>
        <v>0</v>
      </c>
      <c r="AE31" s="4">
        <f t="shared" si="7"/>
        <v>0</v>
      </c>
      <c r="AF31" s="16">
        <f t="shared" si="8"/>
        <v>0</v>
      </c>
      <c r="AG31" s="52"/>
      <c r="AH31" s="53"/>
      <c r="AI31" s="53"/>
      <c r="AJ31" s="53"/>
      <c r="AK31" s="54"/>
      <c r="AL31" s="54"/>
      <c r="AM31" s="54"/>
      <c r="AN31" s="54"/>
      <c r="AO31" s="54"/>
      <c r="AP31" s="5">
        <f t="shared" si="9"/>
        <v>0</v>
      </c>
      <c r="AQ31" s="15">
        <f t="shared" si="10"/>
        <v>0</v>
      </c>
      <c r="AR31" s="4">
        <f t="shared" si="11"/>
        <v>0</v>
      </c>
      <c r="AS31" s="16">
        <f t="shared" si="12"/>
        <v>0</v>
      </c>
      <c r="AT31" s="52"/>
      <c r="AU31" s="53"/>
      <c r="AV31" s="53"/>
      <c r="AW31" s="54"/>
      <c r="AX31" s="54"/>
      <c r="AY31" s="54"/>
      <c r="AZ31" s="54"/>
      <c r="BA31" s="54"/>
      <c r="BB31" s="5">
        <f t="shared" si="13"/>
        <v>0</v>
      </c>
      <c r="BC31" s="15">
        <f t="shared" si="14"/>
        <v>0</v>
      </c>
      <c r="BD31" s="4">
        <f t="shared" si="15"/>
        <v>0</v>
      </c>
      <c r="BE31" s="16">
        <f t="shared" si="16"/>
        <v>0</v>
      </c>
      <c r="BF31" s="52"/>
      <c r="BG31" s="53"/>
      <c r="BH31" s="53"/>
      <c r="BI31" s="54"/>
      <c r="BJ31" s="54"/>
      <c r="BK31" s="54"/>
      <c r="BL31" s="54"/>
      <c r="BM31" s="54"/>
      <c r="BN31" s="5">
        <f t="shared" si="17"/>
        <v>0</v>
      </c>
      <c r="BO31" s="15">
        <f t="shared" si="18"/>
        <v>0</v>
      </c>
      <c r="BP31" s="4">
        <f t="shared" si="19"/>
        <v>0</v>
      </c>
      <c r="BQ31" s="16">
        <f t="shared" si="20"/>
        <v>0</v>
      </c>
      <c r="BR31" s="52"/>
      <c r="BS31" s="53"/>
      <c r="BT31" s="53"/>
      <c r="BU31" s="54"/>
      <c r="BV31" s="54"/>
      <c r="BW31" s="54"/>
      <c r="BX31" s="54"/>
      <c r="BY31" s="54"/>
      <c r="BZ31" s="5">
        <f t="shared" si="21"/>
        <v>0</v>
      </c>
      <c r="CA31" s="15">
        <f t="shared" si="22"/>
        <v>0</v>
      </c>
      <c r="CB31" s="4">
        <f t="shared" si="23"/>
        <v>0</v>
      </c>
      <c r="CC31" s="16">
        <f t="shared" si="24"/>
        <v>0</v>
      </c>
      <c r="CD31" s="52"/>
      <c r="CE31" s="53"/>
      <c r="CF31" s="54"/>
      <c r="CG31" s="54"/>
      <c r="CH31" s="54"/>
      <c r="CI31" s="54"/>
      <c r="CJ31" s="54"/>
      <c r="CK31" s="5">
        <f t="shared" si="25"/>
        <v>0</v>
      </c>
      <c r="CL31" s="15">
        <f t="shared" si="26"/>
        <v>0</v>
      </c>
      <c r="CM31" s="4">
        <f t="shared" si="27"/>
        <v>0</v>
      </c>
      <c r="CN31" s="16">
        <f t="shared" si="28"/>
        <v>0</v>
      </c>
      <c r="CO31" s="52"/>
      <c r="CP31" s="53"/>
      <c r="CQ31" s="54"/>
      <c r="CR31" s="54"/>
      <c r="CS31" s="54"/>
      <c r="CT31" s="54"/>
      <c r="CU31" s="54"/>
      <c r="CV31" s="5">
        <f t="shared" si="29"/>
        <v>0</v>
      </c>
      <c r="CW31" s="15">
        <f t="shared" si="30"/>
        <v>0</v>
      </c>
      <c r="CX31" s="4">
        <f t="shared" si="31"/>
        <v>0</v>
      </c>
      <c r="CY31" s="16">
        <f t="shared" si="32"/>
        <v>0</v>
      </c>
      <c r="CZ31" s="52"/>
      <c r="DA31" s="53"/>
      <c r="DB31" s="54"/>
      <c r="DC31" s="54"/>
      <c r="DD31" s="54"/>
      <c r="DE31" s="54"/>
      <c r="DF31" s="54"/>
      <c r="DG31" s="5">
        <f t="shared" si="33"/>
        <v>0</v>
      </c>
      <c r="DH31" s="15">
        <f t="shared" si="34"/>
        <v>0</v>
      </c>
      <c r="DI31" s="4">
        <f t="shared" si="35"/>
        <v>0</v>
      </c>
      <c r="DJ31" s="16">
        <f t="shared" si="36"/>
        <v>0</v>
      </c>
    </row>
    <row r="32" spans="1:114" ht="13" x14ac:dyDescent="0.25">
      <c r="A32" s="49"/>
      <c r="B32" s="50"/>
      <c r="C32" s="51"/>
      <c r="D32" s="51"/>
      <c r="E32" s="51"/>
      <c r="F32" s="51"/>
      <c r="G32" s="51"/>
      <c r="H32" s="17" t="str">
        <f>IF(AND(OR($H$2="Y",$I$2="Y"),J32&lt;5,K32&lt;5),IF(AND(J32=J31,K32=K31),H31+1,1),"")</f>
        <v/>
      </c>
      <c r="I32" s="13" t="str">
        <f>IF(AND($I$2="Y",K32&gt;0,OR(AND(H32=1,H41=10),AND(H32=2,H50=20),AND(H32=3,H59=30),AND(H32=4,H68=40),AND(H32=5,H77=50),AND(H32=6,H86=60),AND(H32=7,H95=70),AND(H32=8,H104=80),AND(H32=9,H113=90),AND(H32=10,H122=100))),VLOOKUP(K32-1,SortLookup!$A$13:$B$16,2,FALSE),"")</f>
        <v/>
      </c>
      <c r="J32" s="12" t="str">
        <f>IF(ISNA(VLOOKUP(F32,SortLookup!$A$1:$B$5,2,FALSE))," ",VLOOKUP(F32,SortLookup!$A$1:$B$5,2,FALSE))</f>
        <v xml:space="preserve"> </v>
      </c>
      <c r="K32" s="18" t="str">
        <f>IF(ISNA(VLOOKUP(G32,SortLookup!$A$7:$B$11,2,FALSE))," ",VLOOKUP(G32,SortLookup!$A$7:$B$11,2,FALSE))</f>
        <v xml:space="preserve"> </v>
      </c>
      <c r="L32" s="30" t="str">
        <f t="shared" si="0"/>
        <v/>
      </c>
      <c r="M32" s="31">
        <f t="shared" si="1"/>
        <v>0</v>
      </c>
      <c r="N32" s="6">
        <f t="shared" si="2"/>
        <v>0</v>
      </c>
      <c r="O32" s="34">
        <f t="shared" si="3"/>
        <v>0</v>
      </c>
      <c r="P32" s="35">
        <f t="shared" si="4"/>
        <v>0</v>
      </c>
      <c r="Q32" s="52"/>
      <c r="R32" s="53"/>
      <c r="S32" s="53"/>
      <c r="T32" s="53"/>
      <c r="U32" s="53"/>
      <c r="V32" s="53"/>
      <c r="W32" s="53"/>
      <c r="X32" s="54"/>
      <c r="Y32" s="54"/>
      <c r="Z32" s="54"/>
      <c r="AA32" s="54"/>
      <c r="AB32" s="55"/>
      <c r="AC32" s="5">
        <f t="shared" si="5"/>
        <v>0</v>
      </c>
      <c r="AD32" s="15">
        <f t="shared" si="6"/>
        <v>0</v>
      </c>
      <c r="AE32" s="4">
        <f t="shared" si="7"/>
        <v>0</v>
      </c>
      <c r="AF32" s="16">
        <f t="shared" si="8"/>
        <v>0</v>
      </c>
      <c r="AG32" s="52"/>
      <c r="AH32" s="53"/>
      <c r="AI32" s="53"/>
      <c r="AJ32" s="53"/>
      <c r="AK32" s="54"/>
      <c r="AL32" s="54"/>
      <c r="AM32" s="54"/>
      <c r="AN32" s="54"/>
      <c r="AO32" s="54"/>
      <c r="AP32" s="5"/>
      <c r="AQ32" s="15"/>
      <c r="AR32" s="4"/>
      <c r="AS32" s="16"/>
      <c r="AT32" s="52"/>
      <c r="AU32" s="53"/>
      <c r="AV32" s="53"/>
      <c r="AW32" s="54"/>
      <c r="AX32" s="54"/>
      <c r="AY32" s="54"/>
      <c r="AZ32" s="54"/>
      <c r="BA32" s="54"/>
      <c r="BB32" s="5">
        <f t="shared" si="13"/>
        <v>0</v>
      </c>
      <c r="BC32" s="15">
        <f t="shared" si="14"/>
        <v>0</v>
      </c>
      <c r="BD32" s="4">
        <f t="shared" si="15"/>
        <v>0</v>
      </c>
      <c r="BE32" s="16">
        <f t="shared" si="16"/>
        <v>0</v>
      </c>
      <c r="BF32" s="52"/>
      <c r="BG32" s="53"/>
      <c r="BH32" s="53"/>
      <c r="BI32" s="54"/>
      <c r="BJ32" s="54"/>
      <c r="BK32" s="54"/>
      <c r="BL32" s="54"/>
      <c r="BM32" s="54"/>
      <c r="BN32" s="5">
        <f t="shared" si="17"/>
        <v>0</v>
      </c>
      <c r="BO32" s="15">
        <f t="shared" si="18"/>
        <v>0</v>
      </c>
      <c r="BP32" s="4">
        <f t="shared" si="19"/>
        <v>0</v>
      </c>
      <c r="BQ32" s="16">
        <f t="shared" si="20"/>
        <v>0</v>
      </c>
      <c r="BR32" s="52"/>
      <c r="BS32" s="53"/>
      <c r="BT32" s="53"/>
      <c r="BU32" s="54"/>
      <c r="BV32" s="54"/>
      <c r="BW32" s="54"/>
      <c r="BX32" s="54"/>
      <c r="BY32" s="54"/>
      <c r="BZ32" s="5">
        <f t="shared" si="21"/>
        <v>0</v>
      </c>
      <c r="CA32" s="15">
        <f t="shared" si="22"/>
        <v>0</v>
      </c>
      <c r="CB32" s="4">
        <f t="shared" si="23"/>
        <v>0</v>
      </c>
      <c r="CC32" s="16">
        <f t="shared" si="24"/>
        <v>0</v>
      </c>
      <c r="CD32" s="52"/>
      <c r="CE32" s="53"/>
      <c r="CF32" s="54"/>
      <c r="CG32" s="54"/>
      <c r="CH32" s="54"/>
      <c r="CI32" s="54"/>
      <c r="CJ32" s="54"/>
      <c r="CK32" s="5">
        <f t="shared" si="25"/>
        <v>0</v>
      </c>
      <c r="CL32" s="15">
        <f t="shared" si="26"/>
        <v>0</v>
      </c>
      <c r="CM32" s="4">
        <f t="shared" si="27"/>
        <v>0</v>
      </c>
      <c r="CN32" s="16">
        <f t="shared" si="28"/>
        <v>0</v>
      </c>
      <c r="CO32" s="52"/>
      <c r="CP32" s="53"/>
      <c r="CQ32" s="54"/>
      <c r="CR32" s="54"/>
      <c r="CS32" s="54"/>
      <c r="CT32" s="54"/>
      <c r="CU32" s="54"/>
      <c r="CV32" s="5">
        <f t="shared" si="29"/>
        <v>0</v>
      </c>
      <c r="CW32" s="15">
        <f t="shared" si="30"/>
        <v>0</v>
      </c>
      <c r="CX32" s="4">
        <f t="shared" si="31"/>
        <v>0</v>
      </c>
      <c r="CY32" s="16">
        <f t="shared" si="32"/>
        <v>0</v>
      </c>
      <c r="CZ32" s="52"/>
      <c r="DA32" s="53"/>
      <c r="DB32" s="54"/>
      <c r="DC32" s="54"/>
      <c r="DD32" s="54"/>
      <c r="DE32" s="54"/>
      <c r="DF32" s="54"/>
      <c r="DG32" s="5">
        <f t="shared" si="33"/>
        <v>0</v>
      </c>
      <c r="DH32" s="15">
        <f t="shared" si="34"/>
        <v>0</v>
      </c>
      <c r="DI32" s="4">
        <f t="shared" si="35"/>
        <v>0</v>
      </c>
      <c r="DJ32" s="16">
        <f t="shared" si="36"/>
        <v>0</v>
      </c>
    </row>
    <row r="33" spans="1:114" ht="13" x14ac:dyDescent="0.25">
      <c r="A33" s="49"/>
      <c r="B33" s="50"/>
      <c r="C33" s="51"/>
      <c r="D33" s="51"/>
      <c r="E33" s="51"/>
      <c r="F33" s="51"/>
      <c r="G33" s="51"/>
      <c r="H33" s="17" t="str">
        <f>IF(AND(OR($H$2="Y",$I$2="Y"),J33&lt;5,K33&lt;5),IF(AND(J33=#REF!,K33=#REF!),#REF!+1,1),"")</f>
        <v/>
      </c>
      <c r="I33" s="13" t="str">
        <f>IF(AND($I$2="Y",K33&gt;0,OR(AND(H33=1,H42=10),AND(H33=2,H51=20),AND(H33=3,H60=30),AND(H33=4,H69=40),AND(H33=5,H78=50),AND(H33=6,H87=60),AND(H33=7,H96=70),AND(H33=8,H105=80),AND(H33=9,H114=90),AND(H33=10,H123=100))),VLOOKUP(K33-1,SortLookup!$A$13:$B$16,2,FALSE),"")</f>
        <v/>
      </c>
      <c r="J33" s="12" t="str">
        <f>IF(ISNA(VLOOKUP(F33,SortLookup!$A$1:$B$5,2,FALSE))," ",VLOOKUP(F33,SortLookup!$A$1:$B$5,2,FALSE))</f>
        <v xml:space="preserve"> </v>
      </c>
      <c r="K33" s="18" t="str">
        <f>IF(ISNA(VLOOKUP(G33,SortLookup!$A$7:$B$11,2,FALSE))," ",VLOOKUP(G33,SortLookup!$A$7:$B$11,2,FALSE))</f>
        <v xml:space="preserve"> </v>
      </c>
      <c r="L33" s="30" t="str">
        <f t="shared" si="0"/>
        <v/>
      </c>
      <c r="M33" s="31">
        <f t="shared" si="1"/>
        <v>0</v>
      </c>
      <c r="N33" s="6">
        <f t="shared" si="2"/>
        <v>0</v>
      </c>
      <c r="O33" s="34">
        <f t="shared" si="3"/>
        <v>0</v>
      </c>
      <c r="P33" s="35">
        <f t="shared" si="4"/>
        <v>0</v>
      </c>
      <c r="Q33" s="52"/>
      <c r="R33" s="53"/>
      <c r="S33" s="53"/>
      <c r="T33" s="53"/>
      <c r="U33" s="53"/>
      <c r="V33" s="53"/>
      <c r="W33" s="53"/>
      <c r="X33" s="54"/>
      <c r="Y33" s="54"/>
      <c r="Z33" s="54"/>
      <c r="AA33" s="54"/>
      <c r="AB33" s="55"/>
      <c r="AC33" s="5">
        <f t="shared" si="5"/>
        <v>0</v>
      </c>
      <c r="AD33" s="15">
        <f t="shared" si="6"/>
        <v>0</v>
      </c>
      <c r="AE33" s="4">
        <f t="shared" si="7"/>
        <v>0</v>
      </c>
      <c r="AF33" s="16">
        <f t="shared" si="8"/>
        <v>0</v>
      </c>
      <c r="AG33" s="52"/>
      <c r="AH33" s="53"/>
      <c r="AI33" s="53"/>
      <c r="AJ33" s="53"/>
      <c r="AK33" s="54"/>
      <c r="AL33" s="54"/>
      <c r="AM33" s="54"/>
      <c r="AN33" s="54"/>
      <c r="AO33" s="54"/>
      <c r="AP33" s="5"/>
      <c r="AQ33" s="15"/>
      <c r="AR33" s="4"/>
      <c r="AS33" s="16"/>
      <c r="AT33" s="52"/>
      <c r="AU33" s="53"/>
      <c r="AV33" s="53"/>
      <c r="AW33" s="54"/>
      <c r="AX33" s="54"/>
      <c r="AY33" s="54"/>
      <c r="AZ33" s="54"/>
      <c r="BA33" s="54"/>
      <c r="BB33" s="5">
        <f t="shared" si="13"/>
        <v>0</v>
      </c>
      <c r="BC33" s="15">
        <f t="shared" si="14"/>
        <v>0</v>
      </c>
      <c r="BD33" s="4">
        <f t="shared" si="15"/>
        <v>0</v>
      </c>
      <c r="BE33" s="16">
        <f t="shared" si="16"/>
        <v>0</v>
      </c>
      <c r="BF33" s="52"/>
      <c r="BG33" s="53"/>
      <c r="BH33" s="53"/>
      <c r="BI33" s="54"/>
      <c r="BJ33" s="54"/>
      <c r="BK33" s="54"/>
      <c r="BL33" s="54"/>
      <c r="BM33" s="54"/>
      <c r="BN33" s="5">
        <f t="shared" si="17"/>
        <v>0</v>
      </c>
      <c r="BO33" s="15">
        <f t="shared" si="18"/>
        <v>0</v>
      </c>
      <c r="BP33" s="4">
        <f t="shared" si="19"/>
        <v>0</v>
      </c>
      <c r="BQ33" s="16">
        <f t="shared" si="20"/>
        <v>0</v>
      </c>
      <c r="BR33" s="52"/>
      <c r="BS33" s="53"/>
      <c r="BT33" s="53"/>
      <c r="BU33" s="54"/>
      <c r="BV33" s="54"/>
      <c r="BW33" s="54"/>
      <c r="BX33" s="54"/>
      <c r="BY33" s="54"/>
      <c r="BZ33" s="5">
        <f t="shared" si="21"/>
        <v>0</v>
      </c>
      <c r="CA33" s="15">
        <f t="shared" si="22"/>
        <v>0</v>
      </c>
      <c r="CB33" s="4">
        <f t="shared" si="23"/>
        <v>0</v>
      </c>
      <c r="CC33" s="16">
        <f t="shared" si="24"/>
        <v>0</v>
      </c>
      <c r="CD33" s="52"/>
      <c r="CE33" s="53"/>
      <c r="CF33" s="54"/>
      <c r="CG33" s="54"/>
      <c r="CH33" s="54"/>
      <c r="CI33" s="54"/>
      <c r="CJ33" s="54"/>
      <c r="CK33" s="5">
        <f t="shared" si="25"/>
        <v>0</v>
      </c>
      <c r="CL33" s="15">
        <f t="shared" si="26"/>
        <v>0</v>
      </c>
      <c r="CM33" s="4">
        <f t="shared" si="27"/>
        <v>0</v>
      </c>
      <c r="CN33" s="16">
        <f t="shared" si="28"/>
        <v>0</v>
      </c>
      <c r="CO33" s="52"/>
      <c r="CP33" s="53"/>
      <c r="CQ33" s="54"/>
      <c r="CR33" s="54"/>
      <c r="CS33" s="54"/>
      <c r="CT33" s="54"/>
      <c r="CU33" s="54"/>
      <c r="CV33" s="5">
        <f t="shared" si="29"/>
        <v>0</v>
      </c>
      <c r="CW33" s="15">
        <f t="shared" si="30"/>
        <v>0</v>
      </c>
      <c r="CX33" s="4">
        <f t="shared" si="31"/>
        <v>0</v>
      </c>
      <c r="CY33" s="16">
        <f t="shared" si="32"/>
        <v>0</v>
      </c>
      <c r="CZ33" s="52"/>
      <c r="DA33" s="53"/>
      <c r="DB33" s="54"/>
      <c r="DC33" s="54"/>
      <c r="DD33" s="54"/>
      <c r="DE33" s="54"/>
      <c r="DF33" s="54"/>
      <c r="DG33" s="5">
        <f t="shared" si="33"/>
        <v>0</v>
      </c>
      <c r="DH33" s="15">
        <f t="shared" si="34"/>
        <v>0</v>
      </c>
      <c r="DI33" s="4">
        <f t="shared" si="35"/>
        <v>0</v>
      </c>
      <c r="DJ33" s="16">
        <f t="shared" si="36"/>
        <v>0</v>
      </c>
    </row>
    <row r="34" spans="1:114" ht="13" x14ac:dyDescent="0.25">
      <c r="A34" s="49"/>
      <c r="B34" s="50"/>
      <c r="C34" s="51"/>
      <c r="D34" s="51"/>
      <c r="E34" s="51"/>
      <c r="F34" s="51"/>
      <c r="G34" s="51"/>
      <c r="H34" s="17" t="str">
        <f>IF(AND(OR($H$2="Y",$I$2="Y"),J34&lt;5,K34&lt;5),IF(AND(J34=J33,K34=K33),H33+1,1),"")</f>
        <v/>
      </c>
      <c r="I34" s="13" t="e">
        <f>IF(AND($I$2="Y",K34&gt;0,OR(AND(H34=1,#REF!=10),AND(H34=2,H50=20),AND(H34=3,H58=30),AND(H34=4,H67=40),AND(H34=5,H76=50),AND(H34=6,H85=60),AND(H34=7,H94=70),AND(H34=8,H103=80),AND(H34=9,H112=90),AND(H34=10,H121=100))),VLOOKUP(K34-1,SortLookup!$A$13:$B$16,2,FALSE),"")</f>
        <v>#REF!</v>
      </c>
      <c r="J34" s="12" t="str">
        <f>IF(ISNA(VLOOKUP(F34,SortLookup!$A$1:$B$5,2,FALSE))," ",VLOOKUP(F34,SortLookup!$A$1:$B$5,2,FALSE))</f>
        <v xml:space="preserve"> </v>
      </c>
      <c r="K34" s="18" t="str">
        <f>IF(ISNA(VLOOKUP(G34,SortLookup!$A$7:$B$11,2,FALSE))," ",VLOOKUP(G34,SortLookup!$A$7:$B$11,2,FALSE))</f>
        <v xml:space="preserve"> </v>
      </c>
      <c r="L34" s="30" t="str">
        <f t="shared" si="0"/>
        <v/>
      </c>
      <c r="M34" s="31">
        <f t="shared" si="1"/>
        <v>0</v>
      </c>
      <c r="N34" s="6">
        <f t="shared" si="2"/>
        <v>0</v>
      </c>
      <c r="O34" s="34">
        <f t="shared" si="3"/>
        <v>0</v>
      </c>
      <c r="P34" s="35">
        <f t="shared" si="4"/>
        <v>0</v>
      </c>
      <c r="Q34" s="52"/>
      <c r="R34" s="53"/>
      <c r="S34" s="53"/>
      <c r="T34" s="53"/>
      <c r="U34" s="53"/>
      <c r="V34" s="53"/>
      <c r="W34" s="53"/>
      <c r="X34" s="54"/>
      <c r="Y34" s="54"/>
      <c r="Z34" s="54"/>
      <c r="AA34" s="54"/>
      <c r="AB34" s="55"/>
      <c r="AC34" s="5">
        <f t="shared" si="5"/>
        <v>0</v>
      </c>
      <c r="AD34" s="15">
        <f t="shared" si="6"/>
        <v>0</v>
      </c>
      <c r="AE34" s="4">
        <f t="shared" si="7"/>
        <v>0</v>
      </c>
      <c r="AF34" s="16">
        <f t="shared" si="8"/>
        <v>0</v>
      </c>
      <c r="AG34" s="52"/>
      <c r="AH34" s="53"/>
      <c r="AI34" s="53"/>
      <c r="AJ34" s="53"/>
      <c r="AK34" s="54"/>
      <c r="AL34" s="54"/>
      <c r="AM34" s="54"/>
      <c r="AN34" s="54"/>
      <c r="AO34" s="54"/>
      <c r="AP34" s="5"/>
      <c r="AQ34" s="15"/>
      <c r="AR34" s="4"/>
      <c r="AS34" s="16"/>
      <c r="AT34" s="52"/>
      <c r="AU34" s="53"/>
      <c r="AV34" s="53"/>
      <c r="AW34" s="54"/>
      <c r="AX34" s="54"/>
      <c r="AY34" s="54"/>
      <c r="AZ34" s="54"/>
      <c r="BA34" s="54"/>
      <c r="BB34" s="5">
        <f t="shared" si="13"/>
        <v>0</v>
      </c>
      <c r="BC34" s="15">
        <f t="shared" si="14"/>
        <v>0</v>
      </c>
      <c r="BD34" s="4">
        <f t="shared" si="15"/>
        <v>0</v>
      </c>
      <c r="BE34" s="16">
        <f t="shared" si="16"/>
        <v>0</v>
      </c>
      <c r="BF34" s="52"/>
      <c r="BG34" s="53"/>
      <c r="BH34" s="53"/>
      <c r="BI34" s="54"/>
      <c r="BJ34" s="54"/>
      <c r="BK34" s="54"/>
      <c r="BL34" s="54"/>
      <c r="BM34" s="54"/>
      <c r="BN34" s="5">
        <f t="shared" si="17"/>
        <v>0</v>
      </c>
      <c r="BO34" s="15">
        <f t="shared" si="18"/>
        <v>0</v>
      </c>
      <c r="BP34" s="4">
        <f t="shared" si="19"/>
        <v>0</v>
      </c>
      <c r="BQ34" s="16">
        <f t="shared" si="20"/>
        <v>0</v>
      </c>
      <c r="BR34" s="52"/>
      <c r="BS34" s="53"/>
      <c r="BT34" s="53"/>
      <c r="BU34" s="54"/>
      <c r="BV34" s="54"/>
      <c r="BW34" s="54"/>
      <c r="BX34" s="54"/>
      <c r="BY34" s="54"/>
      <c r="BZ34" s="5">
        <f t="shared" si="21"/>
        <v>0</v>
      </c>
      <c r="CA34" s="15">
        <f t="shared" si="22"/>
        <v>0</v>
      </c>
      <c r="CB34" s="4">
        <f t="shared" si="23"/>
        <v>0</v>
      </c>
      <c r="CC34" s="16">
        <f t="shared" si="24"/>
        <v>0</v>
      </c>
      <c r="CD34" s="52"/>
      <c r="CE34" s="53"/>
      <c r="CF34" s="54"/>
      <c r="CG34" s="54"/>
      <c r="CH34" s="54"/>
      <c r="CI34" s="54"/>
      <c r="CJ34" s="54"/>
      <c r="CK34" s="5">
        <f t="shared" si="25"/>
        <v>0</v>
      </c>
      <c r="CL34" s="15">
        <f t="shared" si="26"/>
        <v>0</v>
      </c>
      <c r="CM34" s="4">
        <f t="shared" si="27"/>
        <v>0</v>
      </c>
      <c r="CN34" s="16">
        <f t="shared" si="28"/>
        <v>0</v>
      </c>
      <c r="CO34" s="52"/>
      <c r="CP34" s="53"/>
      <c r="CQ34" s="54"/>
      <c r="CR34" s="54"/>
      <c r="CS34" s="54"/>
      <c r="CT34" s="54"/>
      <c r="CU34" s="54"/>
      <c r="CV34" s="5">
        <f t="shared" si="29"/>
        <v>0</v>
      </c>
      <c r="CW34" s="15">
        <f t="shared" si="30"/>
        <v>0</v>
      </c>
      <c r="CX34" s="4">
        <f t="shared" si="31"/>
        <v>0</v>
      </c>
      <c r="CY34" s="16">
        <f t="shared" si="32"/>
        <v>0</v>
      </c>
      <c r="CZ34" s="52"/>
      <c r="DA34" s="53"/>
      <c r="DB34" s="54"/>
      <c r="DC34" s="54"/>
      <c r="DD34" s="54"/>
      <c r="DE34" s="54"/>
      <c r="DF34" s="54"/>
      <c r="DG34" s="5">
        <f t="shared" si="33"/>
        <v>0</v>
      </c>
      <c r="DH34" s="15">
        <f t="shared" si="34"/>
        <v>0</v>
      </c>
      <c r="DI34" s="4">
        <f t="shared" si="35"/>
        <v>0</v>
      </c>
      <c r="DJ34" s="16">
        <f t="shared" si="36"/>
        <v>0</v>
      </c>
    </row>
    <row r="35" spans="1:114" ht="13" x14ac:dyDescent="0.25">
      <c r="A35" s="49"/>
      <c r="B35" s="50"/>
      <c r="C35" s="51"/>
      <c r="D35" s="51"/>
      <c r="E35" s="51"/>
      <c r="F35" s="51"/>
      <c r="G35" s="51"/>
      <c r="H35" s="17" t="str">
        <f>IF(AND(OR($H$2="Y",$I$2="Y"),J35&lt;5,K35&lt;5),IF(AND(J35=J34,K35=K34),H34+1,1),"")</f>
        <v/>
      </c>
      <c r="I35" s="13" t="str">
        <f>IF(AND($I$2="Y",K35&gt;0,OR(AND(H35=1,H42=10),AND(H35=2,H50=20),AND(H35=3,H59=30),AND(H35=4,H68=40),AND(H35=5,H77=50),AND(H35=6,H86=60),AND(H35=7,H95=70),AND(H35=8,H104=80),AND(H35=9,H113=90),AND(H35=10,H122=100))),VLOOKUP(K35-1,SortLookup!$A$13:$B$16,2,FALSE),"")</f>
        <v/>
      </c>
      <c r="J35" s="12" t="str">
        <f>IF(ISNA(VLOOKUP(F35,SortLookup!$A$1:$B$5,2,FALSE))," ",VLOOKUP(F35,SortLookup!$A$1:$B$5,2,FALSE))</f>
        <v xml:space="preserve"> </v>
      </c>
      <c r="K35" s="18" t="str">
        <f>IF(ISNA(VLOOKUP(G35,SortLookup!$A$7:$B$11,2,FALSE))," ",VLOOKUP(G35,SortLookup!$A$7:$B$11,2,FALSE))</f>
        <v xml:space="preserve"> </v>
      </c>
      <c r="L35" s="30" t="str">
        <f t="shared" ref="L35:L52" si="37">IF(M35+N35+O35=0,"",M35+N35+O35)</f>
        <v/>
      </c>
      <c r="M35" s="31">
        <f t="shared" ref="M35:M52" si="38">AC35+AP35+BB35+BN35+BZ35+CK35+CV35+DG35</f>
        <v>0</v>
      </c>
      <c r="N35" s="6">
        <f t="shared" ref="N35:N52" si="39">AE35+AR35+BD35+BP35+CB35+CM35+CX35+DI35</f>
        <v>0</v>
      </c>
      <c r="O35" s="34">
        <f t="shared" ref="O35:O52" si="40">P35/2</f>
        <v>0</v>
      </c>
      <c r="P35" s="35">
        <f t="shared" ref="P35:P52" si="41">X35+AK35+AW35+BI35+BU35+CF35+CQ35+DB35</f>
        <v>0</v>
      </c>
      <c r="Q35" s="52"/>
      <c r="R35" s="53"/>
      <c r="S35" s="53"/>
      <c r="T35" s="53"/>
      <c r="U35" s="53"/>
      <c r="V35" s="53"/>
      <c r="W35" s="53"/>
      <c r="X35" s="54"/>
      <c r="Y35" s="54"/>
      <c r="Z35" s="54"/>
      <c r="AA35" s="54"/>
      <c r="AB35" s="55"/>
      <c r="AC35" s="5">
        <f t="shared" ref="AC35:AC52" si="42">Q35+R35+S35+T35+U35+V35+W35</f>
        <v>0</v>
      </c>
      <c r="AD35" s="15">
        <f t="shared" ref="AD35:AD52" si="43">X35/2</f>
        <v>0</v>
      </c>
      <c r="AE35" s="4">
        <f t="shared" ref="AE35:AE52" si="44">(Y35*3)+(Z35*5)+(AA35*5)+(AB35*20)</f>
        <v>0</v>
      </c>
      <c r="AF35" s="16">
        <f t="shared" ref="AF35:AF52" si="45">AC35+AD35+AE35</f>
        <v>0</v>
      </c>
      <c r="AG35" s="52"/>
      <c r="AH35" s="53"/>
      <c r="AI35" s="53"/>
      <c r="AJ35" s="53"/>
      <c r="AK35" s="54"/>
      <c r="AL35" s="54"/>
      <c r="AM35" s="54"/>
      <c r="AN35" s="54"/>
      <c r="AO35" s="54"/>
      <c r="AP35" s="5"/>
      <c r="AQ35" s="15"/>
      <c r="AR35" s="4"/>
      <c r="AS35" s="16"/>
      <c r="AT35" s="52"/>
      <c r="AU35" s="53"/>
      <c r="AV35" s="53"/>
      <c r="AW35" s="54"/>
      <c r="AX35" s="54"/>
      <c r="AY35" s="54"/>
      <c r="AZ35" s="54"/>
      <c r="BA35" s="54"/>
      <c r="BB35" s="5">
        <f t="shared" ref="BB35:BB52" si="46">AT35+AU35+AV35</f>
        <v>0</v>
      </c>
      <c r="BC35" s="15">
        <f t="shared" ref="BC35:BC52" si="47">AW35/2</f>
        <v>0</v>
      </c>
      <c r="BD35" s="4">
        <f t="shared" ref="BD35:BD52" si="48">(AX35*3)+(AY35*5)+(AZ35*5)+(BA35*20)</f>
        <v>0</v>
      </c>
      <c r="BE35" s="16">
        <f t="shared" ref="BE35:BE52" si="49">BB35+BC35+BD35</f>
        <v>0</v>
      </c>
      <c r="BF35" s="52"/>
      <c r="BG35" s="53"/>
      <c r="BH35" s="53"/>
      <c r="BI35" s="54"/>
      <c r="BJ35" s="54"/>
      <c r="BK35" s="54"/>
      <c r="BL35" s="54"/>
      <c r="BM35" s="54"/>
      <c r="BN35" s="5">
        <f t="shared" ref="BN35:BN52" si="50">BF35+BG35+BH35</f>
        <v>0</v>
      </c>
      <c r="BO35" s="15">
        <f t="shared" ref="BO35:BO52" si="51">BI35/2</f>
        <v>0</v>
      </c>
      <c r="BP35" s="4">
        <f t="shared" ref="BP35:BP52" si="52">(BJ35*3)+(BK35*5)+(BL35*5)+(BM35*20)</f>
        <v>0</v>
      </c>
      <c r="BQ35" s="16">
        <f t="shared" ref="BQ35:BQ52" si="53">BN35+BO35+BP35</f>
        <v>0</v>
      </c>
      <c r="BR35" s="52"/>
      <c r="BS35" s="53"/>
      <c r="BT35" s="53"/>
      <c r="BU35" s="54"/>
      <c r="BV35" s="54"/>
      <c r="BW35" s="54"/>
      <c r="BX35" s="54"/>
      <c r="BY35" s="54"/>
      <c r="BZ35" s="5">
        <f t="shared" ref="BZ35:BZ52" si="54">BR35+BS35+BT35</f>
        <v>0</v>
      </c>
      <c r="CA35" s="15">
        <f t="shared" ref="CA35:CA52" si="55">BU35/2</f>
        <v>0</v>
      </c>
      <c r="CB35" s="4">
        <f t="shared" ref="CB35:CB52" si="56">(BV35*3)+(BW35*5)+(BX35*5)+(BY35*20)</f>
        <v>0</v>
      </c>
      <c r="CC35" s="16">
        <f t="shared" ref="CC35:CC52" si="57">BZ35+CA35+CB35</f>
        <v>0</v>
      </c>
      <c r="CD35" s="52"/>
      <c r="CE35" s="53"/>
      <c r="CF35" s="54"/>
      <c r="CG35" s="54"/>
      <c r="CH35" s="54"/>
      <c r="CI35" s="54"/>
      <c r="CJ35" s="54"/>
      <c r="CK35" s="5">
        <f t="shared" ref="CK35:CK52" si="58">CD35+CE35</f>
        <v>0</v>
      </c>
      <c r="CL35" s="15">
        <f t="shared" ref="CL35:CL52" si="59">CF35/2</f>
        <v>0</v>
      </c>
      <c r="CM35" s="4">
        <f t="shared" ref="CM35:CM52" si="60">(CG35*3)+(CH35*5)+(CI35*5)+(CJ35*20)</f>
        <v>0</v>
      </c>
      <c r="CN35" s="16">
        <f t="shared" ref="CN35:CN52" si="61">CK35+CL35+CM35</f>
        <v>0</v>
      </c>
      <c r="CO35" s="52"/>
      <c r="CP35" s="53"/>
      <c r="CQ35" s="54"/>
      <c r="CR35" s="54"/>
      <c r="CS35" s="54"/>
      <c r="CT35" s="54"/>
      <c r="CU35" s="54"/>
      <c r="CV35" s="5">
        <f t="shared" ref="CV35:CV52" si="62">CO35+CP35</f>
        <v>0</v>
      </c>
      <c r="CW35" s="15">
        <f t="shared" ref="CW35:CW52" si="63">CQ35/2</f>
        <v>0</v>
      </c>
      <c r="CX35" s="4">
        <f t="shared" ref="CX35:CX52" si="64">(CR35*3)+(CS35*5)+(CT35*5)+(CU35*20)</f>
        <v>0</v>
      </c>
      <c r="CY35" s="16">
        <f t="shared" ref="CY35:CY52" si="65">CV35+CW35+CX35</f>
        <v>0</v>
      </c>
      <c r="CZ35" s="52"/>
      <c r="DA35" s="53"/>
      <c r="DB35" s="54"/>
      <c r="DC35" s="54"/>
      <c r="DD35" s="54"/>
      <c r="DE35" s="54"/>
      <c r="DF35" s="54"/>
      <c r="DG35" s="5">
        <f t="shared" ref="DG35:DG52" si="66">CZ35+DA35</f>
        <v>0</v>
      </c>
      <c r="DH35" s="15">
        <f t="shared" ref="DH35:DH52" si="67">DB35/2</f>
        <v>0</v>
      </c>
      <c r="DI35" s="4">
        <f t="shared" ref="DI35:DI52" si="68">(DC35*3)+(DD35*5)+(DE35*5)+(DF35*20)</f>
        <v>0</v>
      </c>
      <c r="DJ35" s="16">
        <f t="shared" ref="DJ35:DJ52" si="69">DG35+DH35+DI35</f>
        <v>0</v>
      </c>
    </row>
    <row r="36" spans="1:114" ht="13" x14ac:dyDescent="0.25">
      <c r="A36" s="49"/>
      <c r="B36" s="50"/>
      <c r="C36" s="51"/>
      <c r="D36" s="51"/>
      <c r="E36" s="51"/>
      <c r="F36" s="51"/>
      <c r="G36" s="51"/>
      <c r="H36" s="17" t="str">
        <f>IF(AND(OR($H$2="Y",$I$2="Y"),J36&lt;5,K36&lt;5),IF(AND(J36=#REF!,K36=#REF!),#REF!+1,1),"")</f>
        <v/>
      </c>
      <c r="I36" s="13" t="str">
        <f>IF(AND($I$2="Y",K36&gt;0,OR(AND(H36=1,H44=10),AND(H36=2,H52=20),AND(H36=3,H61=30),AND(H36=4,H70=40),AND(H36=5,H79=50),AND(H36=6,H88=60),AND(H36=7,H97=70),AND(H36=8,H106=80),AND(H36=9,H115=90),AND(H36=10,H124=100))),VLOOKUP(K36-1,SortLookup!$A$13:$B$16,2,FALSE),"")</f>
        <v/>
      </c>
      <c r="J36" s="12" t="str">
        <f>IF(ISNA(VLOOKUP(F36,SortLookup!$A$1:$B$5,2,FALSE))," ",VLOOKUP(F36,SortLookup!$A$1:$B$5,2,FALSE))</f>
        <v xml:space="preserve"> </v>
      </c>
      <c r="K36" s="18" t="str">
        <f>IF(ISNA(VLOOKUP(G36,SortLookup!$A$7:$B$11,2,FALSE))," ",VLOOKUP(G36,SortLookup!$A$7:$B$11,2,FALSE))</f>
        <v xml:space="preserve"> </v>
      </c>
      <c r="L36" s="30" t="str">
        <f t="shared" si="37"/>
        <v/>
      </c>
      <c r="M36" s="31">
        <f t="shared" si="38"/>
        <v>0</v>
      </c>
      <c r="N36" s="6">
        <f t="shared" si="39"/>
        <v>0</v>
      </c>
      <c r="O36" s="34">
        <f t="shared" si="40"/>
        <v>0</v>
      </c>
      <c r="P36" s="35">
        <f t="shared" si="41"/>
        <v>0</v>
      </c>
      <c r="Q36" s="52"/>
      <c r="R36" s="53"/>
      <c r="S36" s="53"/>
      <c r="T36" s="53"/>
      <c r="U36" s="53"/>
      <c r="V36" s="53"/>
      <c r="W36" s="53"/>
      <c r="X36" s="54"/>
      <c r="Y36" s="54"/>
      <c r="Z36" s="54"/>
      <c r="AA36" s="54"/>
      <c r="AB36" s="55"/>
      <c r="AC36" s="5">
        <f t="shared" si="42"/>
        <v>0</v>
      </c>
      <c r="AD36" s="15">
        <f t="shared" si="43"/>
        <v>0</v>
      </c>
      <c r="AE36" s="4">
        <f t="shared" si="44"/>
        <v>0</v>
      </c>
      <c r="AF36" s="16">
        <f t="shared" si="45"/>
        <v>0</v>
      </c>
      <c r="AG36" s="52"/>
      <c r="AH36" s="53"/>
      <c r="AI36" s="53"/>
      <c r="AJ36" s="53"/>
      <c r="AK36" s="54"/>
      <c r="AL36" s="54"/>
      <c r="AM36" s="54"/>
      <c r="AN36" s="54"/>
      <c r="AO36" s="54"/>
      <c r="AP36" s="5"/>
      <c r="AQ36" s="15"/>
      <c r="AR36" s="4"/>
      <c r="AS36" s="16"/>
      <c r="AT36" s="52"/>
      <c r="AU36" s="53"/>
      <c r="AV36" s="53"/>
      <c r="AW36" s="54"/>
      <c r="AX36" s="54"/>
      <c r="AY36" s="54"/>
      <c r="AZ36" s="54"/>
      <c r="BA36" s="54"/>
      <c r="BB36" s="5">
        <f t="shared" si="46"/>
        <v>0</v>
      </c>
      <c r="BC36" s="15">
        <f t="shared" si="47"/>
        <v>0</v>
      </c>
      <c r="BD36" s="4">
        <f t="shared" si="48"/>
        <v>0</v>
      </c>
      <c r="BE36" s="16">
        <f t="shared" si="49"/>
        <v>0</v>
      </c>
      <c r="BF36" s="52"/>
      <c r="BG36" s="53"/>
      <c r="BH36" s="53"/>
      <c r="BI36" s="54"/>
      <c r="BJ36" s="54"/>
      <c r="BK36" s="54"/>
      <c r="BL36" s="54"/>
      <c r="BM36" s="54"/>
      <c r="BN36" s="5">
        <f t="shared" si="50"/>
        <v>0</v>
      </c>
      <c r="BO36" s="15">
        <f t="shared" si="51"/>
        <v>0</v>
      </c>
      <c r="BP36" s="4">
        <f t="shared" si="52"/>
        <v>0</v>
      </c>
      <c r="BQ36" s="16">
        <f t="shared" si="53"/>
        <v>0</v>
      </c>
      <c r="BR36" s="52"/>
      <c r="BS36" s="53"/>
      <c r="BT36" s="53"/>
      <c r="BU36" s="54"/>
      <c r="BV36" s="54"/>
      <c r="BW36" s="54"/>
      <c r="BX36" s="54"/>
      <c r="BY36" s="54"/>
      <c r="BZ36" s="5">
        <f t="shared" si="54"/>
        <v>0</v>
      </c>
      <c r="CA36" s="15">
        <f t="shared" si="55"/>
        <v>0</v>
      </c>
      <c r="CB36" s="4">
        <f t="shared" si="56"/>
        <v>0</v>
      </c>
      <c r="CC36" s="16">
        <f t="shared" si="57"/>
        <v>0</v>
      </c>
      <c r="CD36" s="52"/>
      <c r="CE36" s="53"/>
      <c r="CF36" s="54"/>
      <c r="CG36" s="54"/>
      <c r="CH36" s="54"/>
      <c r="CI36" s="54"/>
      <c r="CJ36" s="54"/>
      <c r="CK36" s="5">
        <f t="shared" si="58"/>
        <v>0</v>
      </c>
      <c r="CL36" s="15">
        <f t="shared" si="59"/>
        <v>0</v>
      </c>
      <c r="CM36" s="4">
        <f t="shared" si="60"/>
        <v>0</v>
      </c>
      <c r="CN36" s="16">
        <f t="shared" si="61"/>
        <v>0</v>
      </c>
      <c r="CO36" s="52"/>
      <c r="CP36" s="53"/>
      <c r="CQ36" s="54"/>
      <c r="CR36" s="54"/>
      <c r="CS36" s="54"/>
      <c r="CT36" s="54"/>
      <c r="CU36" s="54"/>
      <c r="CV36" s="5">
        <f t="shared" si="62"/>
        <v>0</v>
      </c>
      <c r="CW36" s="15">
        <f t="shared" si="63"/>
        <v>0</v>
      </c>
      <c r="CX36" s="4">
        <f t="shared" si="64"/>
        <v>0</v>
      </c>
      <c r="CY36" s="16">
        <f t="shared" si="65"/>
        <v>0</v>
      </c>
      <c r="CZ36" s="52"/>
      <c r="DA36" s="53"/>
      <c r="DB36" s="54"/>
      <c r="DC36" s="54"/>
      <c r="DD36" s="54"/>
      <c r="DE36" s="54"/>
      <c r="DF36" s="54"/>
      <c r="DG36" s="5">
        <f t="shared" si="66"/>
        <v>0</v>
      </c>
      <c r="DH36" s="15">
        <f t="shared" si="67"/>
        <v>0</v>
      </c>
      <c r="DI36" s="4">
        <f t="shared" si="68"/>
        <v>0</v>
      </c>
      <c r="DJ36" s="16">
        <f t="shared" si="69"/>
        <v>0</v>
      </c>
    </row>
    <row r="37" spans="1:114" ht="13" x14ac:dyDescent="0.25">
      <c r="A37" s="49"/>
      <c r="B37" s="50"/>
      <c r="C37" s="51"/>
      <c r="D37" s="51"/>
      <c r="E37" s="51"/>
      <c r="F37" s="51"/>
      <c r="G37" s="51"/>
      <c r="H37" s="17" t="str">
        <f t="shared" ref="H37:H44" si="70">IF(AND(OR($H$2="Y",$I$2="Y"),J37&lt;5,K37&lt;5),IF(AND(J37=J36,K37=K36),H36+1,1),"")</f>
        <v/>
      </c>
      <c r="I37" s="13" t="e">
        <f>IF(AND($I$2="Y",K37&gt;0,OR(AND(H37=1,#REF!=10),AND(H37=2,H52=20),AND(H37=3,H61=30),AND(H37=4,H70=40),AND(H37=5,H79=50),AND(H37=6,H88=60),AND(H37=7,H97=70),AND(H37=8,H106=80),AND(H37=9,H115=90),AND(H37=10,H124=100))),VLOOKUP(K37-1,SortLookup!$A$13:$B$16,2,FALSE),"")</f>
        <v>#REF!</v>
      </c>
      <c r="J37" s="12" t="str">
        <f>IF(ISNA(VLOOKUP(F37,SortLookup!$A$1:$B$5,2,FALSE))," ",VLOOKUP(F37,SortLookup!$A$1:$B$5,2,FALSE))</f>
        <v xml:space="preserve"> </v>
      </c>
      <c r="K37" s="18" t="str">
        <f>IF(ISNA(VLOOKUP(G37,SortLookup!$A$7:$B$11,2,FALSE))," ",VLOOKUP(G37,SortLookup!$A$7:$B$11,2,FALSE))</f>
        <v xml:space="preserve"> </v>
      </c>
      <c r="L37" s="30" t="str">
        <f t="shared" si="37"/>
        <v/>
      </c>
      <c r="M37" s="31">
        <f t="shared" si="38"/>
        <v>0</v>
      </c>
      <c r="N37" s="6">
        <f t="shared" si="39"/>
        <v>0</v>
      </c>
      <c r="O37" s="34">
        <f t="shared" si="40"/>
        <v>0</v>
      </c>
      <c r="P37" s="35">
        <f t="shared" si="41"/>
        <v>0</v>
      </c>
      <c r="Q37" s="52"/>
      <c r="R37" s="53"/>
      <c r="S37" s="53"/>
      <c r="T37" s="53"/>
      <c r="U37" s="53"/>
      <c r="V37" s="53"/>
      <c r="W37" s="53"/>
      <c r="X37" s="54"/>
      <c r="Y37" s="54"/>
      <c r="Z37" s="54"/>
      <c r="AA37" s="54"/>
      <c r="AB37" s="55"/>
      <c r="AC37" s="5">
        <f t="shared" si="42"/>
        <v>0</v>
      </c>
      <c r="AD37" s="15">
        <f t="shared" si="43"/>
        <v>0</v>
      </c>
      <c r="AE37" s="4">
        <f t="shared" si="44"/>
        <v>0</v>
      </c>
      <c r="AF37" s="16">
        <f t="shared" si="45"/>
        <v>0</v>
      </c>
      <c r="AG37" s="52"/>
      <c r="AH37" s="53"/>
      <c r="AI37" s="53"/>
      <c r="AJ37" s="53"/>
      <c r="AK37" s="54"/>
      <c r="AL37" s="54"/>
      <c r="AM37" s="54"/>
      <c r="AN37" s="54"/>
      <c r="AO37" s="54"/>
      <c r="AP37" s="5"/>
      <c r="AQ37" s="15"/>
      <c r="AR37" s="4"/>
      <c r="AS37" s="16"/>
      <c r="AT37" s="52"/>
      <c r="AU37" s="53"/>
      <c r="AV37" s="53"/>
      <c r="AW37" s="54"/>
      <c r="AX37" s="54"/>
      <c r="AY37" s="54"/>
      <c r="AZ37" s="54"/>
      <c r="BA37" s="54"/>
      <c r="BB37" s="5">
        <f t="shared" si="46"/>
        <v>0</v>
      </c>
      <c r="BC37" s="15">
        <f t="shared" si="47"/>
        <v>0</v>
      </c>
      <c r="BD37" s="4">
        <f t="shared" si="48"/>
        <v>0</v>
      </c>
      <c r="BE37" s="16">
        <f t="shared" si="49"/>
        <v>0</v>
      </c>
      <c r="BF37" s="52"/>
      <c r="BG37" s="53"/>
      <c r="BH37" s="53"/>
      <c r="BI37" s="54"/>
      <c r="BJ37" s="54"/>
      <c r="BK37" s="54"/>
      <c r="BL37" s="54"/>
      <c r="BM37" s="54"/>
      <c r="BN37" s="5">
        <f t="shared" si="50"/>
        <v>0</v>
      </c>
      <c r="BO37" s="15">
        <f t="shared" si="51"/>
        <v>0</v>
      </c>
      <c r="BP37" s="4">
        <f t="shared" si="52"/>
        <v>0</v>
      </c>
      <c r="BQ37" s="16">
        <f t="shared" si="53"/>
        <v>0</v>
      </c>
      <c r="BR37" s="52"/>
      <c r="BS37" s="53"/>
      <c r="BT37" s="53"/>
      <c r="BU37" s="54"/>
      <c r="BV37" s="54"/>
      <c r="BW37" s="54"/>
      <c r="BX37" s="54"/>
      <c r="BY37" s="54"/>
      <c r="BZ37" s="5">
        <f t="shared" si="54"/>
        <v>0</v>
      </c>
      <c r="CA37" s="15">
        <f t="shared" si="55"/>
        <v>0</v>
      </c>
      <c r="CB37" s="4">
        <f t="shared" si="56"/>
        <v>0</v>
      </c>
      <c r="CC37" s="16">
        <f t="shared" si="57"/>
        <v>0</v>
      </c>
      <c r="CD37" s="52"/>
      <c r="CE37" s="53"/>
      <c r="CF37" s="54"/>
      <c r="CG37" s="54"/>
      <c r="CH37" s="54"/>
      <c r="CI37" s="54"/>
      <c r="CJ37" s="54"/>
      <c r="CK37" s="5">
        <f t="shared" si="58"/>
        <v>0</v>
      </c>
      <c r="CL37" s="15">
        <f t="shared" si="59"/>
        <v>0</v>
      </c>
      <c r="CM37" s="4">
        <f t="shared" si="60"/>
        <v>0</v>
      </c>
      <c r="CN37" s="16">
        <f t="shared" si="61"/>
        <v>0</v>
      </c>
      <c r="CO37" s="52"/>
      <c r="CP37" s="53"/>
      <c r="CQ37" s="54"/>
      <c r="CR37" s="54"/>
      <c r="CS37" s="54"/>
      <c r="CT37" s="54"/>
      <c r="CU37" s="54"/>
      <c r="CV37" s="5">
        <f t="shared" si="62"/>
        <v>0</v>
      </c>
      <c r="CW37" s="15">
        <f t="shared" si="63"/>
        <v>0</v>
      </c>
      <c r="CX37" s="4">
        <f t="shared" si="64"/>
        <v>0</v>
      </c>
      <c r="CY37" s="16">
        <f t="shared" si="65"/>
        <v>0</v>
      </c>
      <c r="CZ37" s="52"/>
      <c r="DA37" s="53"/>
      <c r="DB37" s="54"/>
      <c r="DC37" s="54"/>
      <c r="DD37" s="54"/>
      <c r="DE37" s="54"/>
      <c r="DF37" s="54"/>
      <c r="DG37" s="5">
        <f t="shared" si="66"/>
        <v>0</v>
      </c>
      <c r="DH37" s="15">
        <f t="shared" si="67"/>
        <v>0</v>
      </c>
      <c r="DI37" s="4">
        <f t="shared" si="68"/>
        <v>0</v>
      </c>
      <c r="DJ37" s="16">
        <f t="shared" si="69"/>
        <v>0</v>
      </c>
    </row>
    <row r="38" spans="1:114" ht="13" x14ac:dyDescent="0.25">
      <c r="A38" s="49"/>
      <c r="B38" s="50"/>
      <c r="C38" s="51"/>
      <c r="D38" s="51"/>
      <c r="E38" s="51"/>
      <c r="F38" s="51"/>
      <c r="G38" s="51"/>
      <c r="H38" s="17" t="str">
        <f t="shared" si="70"/>
        <v/>
      </c>
      <c r="I38" s="13" t="str">
        <f>IF(AND($I$2="Y",K38&gt;0,OR(AND(H38=1,H47=10),AND(H38=2,H56=20),AND(H38=3,H65=30),AND(H38=4,H74=40),AND(H38=5,H83=50),AND(H38=6,H92=60),AND(H38=7,H101=70),AND(H38=8,H110=80),AND(H38=9,H119=90),AND(H38=10,H128=100))),VLOOKUP(K38-1,SortLookup!$A$13:$B$16,2,FALSE),"")</f>
        <v/>
      </c>
      <c r="J38" s="12" t="str">
        <f>IF(ISNA(VLOOKUP(F38,SortLookup!$A$1:$B$5,2,FALSE))," ",VLOOKUP(F38,SortLookup!$A$1:$B$5,2,FALSE))</f>
        <v xml:space="preserve"> </v>
      </c>
      <c r="K38" s="18" t="str">
        <f>IF(ISNA(VLOOKUP(G38,SortLookup!$A$7:$B$11,2,FALSE))," ",VLOOKUP(G38,SortLookup!$A$7:$B$11,2,FALSE))</f>
        <v xml:space="preserve"> </v>
      </c>
      <c r="L38" s="30" t="str">
        <f t="shared" si="37"/>
        <v/>
      </c>
      <c r="M38" s="31">
        <f t="shared" si="38"/>
        <v>0</v>
      </c>
      <c r="N38" s="6">
        <f t="shared" si="39"/>
        <v>0</v>
      </c>
      <c r="O38" s="34">
        <f t="shared" si="40"/>
        <v>0</v>
      </c>
      <c r="P38" s="35">
        <f t="shared" si="41"/>
        <v>0</v>
      </c>
      <c r="Q38" s="52"/>
      <c r="R38" s="53"/>
      <c r="S38" s="53"/>
      <c r="T38" s="53"/>
      <c r="U38" s="53"/>
      <c r="V38" s="53"/>
      <c r="W38" s="53"/>
      <c r="X38" s="54"/>
      <c r="Y38" s="54"/>
      <c r="Z38" s="54"/>
      <c r="AA38" s="54"/>
      <c r="AB38" s="55"/>
      <c r="AC38" s="5">
        <f t="shared" si="42"/>
        <v>0</v>
      </c>
      <c r="AD38" s="15">
        <f t="shared" si="43"/>
        <v>0</v>
      </c>
      <c r="AE38" s="4">
        <f t="shared" si="44"/>
        <v>0</v>
      </c>
      <c r="AF38" s="16">
        <f t="shared" si="45"/>
        <v>0</v>
      </c>
      <c r="AG38" s="52"/>
      <c r="AH38" s="53"/>
      <c r="AI38" s="53"/>
      <c r="AJ38" s="53"/>
      <c r="AK38" s="54"/>
      <c r="AL38" s="54"/>
      <c r="AM38" s="54"/>
      <c r="AN38" s="54"/>
      <c r="AO38" s="54"/>
      <c r="AP38" s="5"/>
      <c r="AQ38" s="15"/>
      <c r="AR38" s="4"/>
      <c r="AS38" s="16"/>
      <c r="AT38" s="52"/>
      <c r="AU38" s="53"/>
      <c r="AV38" s="53"/>
      <c r="AW38" s="54"/>
      <c r="AX38" s="54"/>
      <c r="AY38" s="54"/>
      <c r="AZ38" s="54"/>
      <c r="BA38" s="54"/>
      <c r="BB38" s="5">
        <f t="shared" si="46"/>
        <v>0</v>
      </c>
      <c r="BC38" s="15">
        <f t="shared" si="47"/>
        <v>0</v>
      </c>
      <c r="BD38" s="4">
        <f t="shared" si="48"/>
        <v>0</v>
      </c>
      <c r="BE38" s="16">
        <f t="shared" si="49"/>
        <v>0</v>
      </c>
      <c r="BF38" s="52"/>
      <c r="BG38" s="53"/>
      <c r="BH38" s="53"/>
      <c r="BI38" s="54"/>
      <c r="BJ38" s="54"/>
      <c r="BK38" s="54"/>
      <c r="BL38" s="54"/>
      <c r="BM38" s="54"/>
      <c r="BN38" s="5">
        <f t="shared" si="50"/>
        <v>0</v>
      </c>
      <c r="BO38" s="15">
        <f t="shared" si="51"/>
        <v>0</v>
      </c>
      <c r="BP38" s="4">
        <f t="shared" si="52"/>
        <v>0</v>
      </c>
      <c r="BQ38" s="16">
        <f t="shared" si="53"/>
        <v>0</v>
      </c>
      <c r="BR38" s="52"/>
      <c r="BS38" s="53"/>
      <c r="BT38" s="53"/>
      <c r="BU38" s="54"/>
      <c r="BV38" s="54"/>
      <c r="BW38" s="54"/>
      <c r="BX38" s="54"/>
      <c r="BY38" s="54"/>
      <c r="BZ38" s="5">
        <f t="shared" si="54"/>
        <v>0</v>
      </c>
      <c r="CA38" s="15">
        <f t="shared" si="55"/>
        <v>0</v>
      </c>
      <c r="CB38" s="4">
        <f t="shared" si="56"/>
        <v>0</v>
      </c>
      <c r="CC38" s="16">
        <f t="shared" si="57"/>
        <v>0</v>
      </c>
      <c r="CD38" s="52"/>
      <c r="CE38" s="53"/>
      <c r="CF38" s="54"/>
      <c r="CG38" s="54"/>
      <c r="CH38" s="54"/>
      <c r="CI38" s="54"/>
      <c r="CJ38" s="54"/>
      <c r="CK38" s="5">
        <f t="shared" si="58"/>
        <v>0</v>
      </c>
      <c r="CL38" s="15">
        <f t="shared" si="59"/>
        <v>0</v>
      </c>
      <c r="CM38" s="4">
        <f t="shared" si="60"/>
        <v>0</v>
      </c>
      <c r="CN38" s="16">
        <f t="shared" si="61"/>
        <v>0</v>
      </c>
      <c r="CO38" s="52"/>
      <c r="CP38" s="53"/>
      <c r="CQ38" s="54"/>
      <c r="CR38" s="54"/>
      <c r="CS38" s="54"/>
      <c r="CT38" s="54"/>
      <c r="CU38" s="54"/>
      <c r="CV38" s="5">
        <f t="shared" si="62"/>
        <v>0</v>
      </c>
      <c r="CW38" s="15">
        <f t="shared" si="63"/>
        <v>0</v>
      </c>
      <c r="CX38" s="4">
        <f t="shared" si="64"/>
        <v>0</v>
      </c>
      <c r="CY38" s="16">
        <f t="shared" si="65"/>
        <v>0</v>
      </c>
      <c r="CZ38" s="52"/>
      <c r="DA38" s="53"/>
      <c r="DB38" s="54"/>
      <c r="DC38" s="54"/>
      <c r="DD38" s="54"/>
      <c r="DE38" s="54"/>
      <c r="DF38" s="54"/>
      <c r="DG38" s="5">
        <f t="shared" si="66"/>
        <v>0</v>
      </c>
      <c r="DH38" s="15">
        <f t="shared" si="67"/>
        <v>0</v>
      </c>
      <c r="DI38" s="4">
        <f t="shared" si="68"/>
        <v>0</v>
      </c>
      <c r="DJ38" s="16">
        <f t="shared" si="69"/>
        <v>0</v>
      </c>
    </row>
    <row r="39" spans="1:114" ht="13" x14ac:dyDescent="0.25">
      <c r="A39" s="49"/>
      <c r="B39" s="50"/>
      <c r="C39" s="51"/>
      <c r="D39" s="51"/>
      <c r="E39" s="51"/>
      <c r="F39" s="51"/>
      <c r="G39" s="51"/>
      <c r="H39" s="17" t="str">
        <f t="shared" si="70"/>
        <v/>
      </c>
      <c r="I39" s="13" t="str">
        <f>IF(AND($I$2="Y",K39&gt;0,OR(AND(H39=1,H48=10),AND(H39=2,H57=20),AND(H39=3,H66=30),AND(H39=4,H75=40),AND(H39=5,H84=50),AND(H39=6,H93=60),AND(H39=7,H102=70),AND(H39=8,H111=80),AND(H39=9,H120=90),AND(H39=10,H129=100))),VLOOKUP(K39-1,SortLookup!$A$13:$B$16,2,FALSE),"")</f>
        <v/>
      </c>
      <c r="J39" s="12" t="str">
        <f>IF(ISNA(VLOOKUP(F39,SortLookup!$A$1:$B$5,2,FALSE))," ",VLOOKUP(F39,SortLookup!$A$1:$B$5,2,FALSE))</f>
        <v xml:space="preserve"> </v>
      </c>
      <c r="K39" s="18" t="str">
        <f>IF(ISNA(VLOOKUP(G39,SortLookup!$A$7:$B$11,2,FALSE))," ",VLOOKUP(G39,SortLookup!$A$7:$B$11,2,FALSE))</f>
        <v xml:space="preserve"> </v>
      </c>
      <c r="L39" s="30" t="str">
        <f t="shared" si="37"/>
        <v/>
      </c>
      <c r="M39" s="31">
        <f t="shared" si="38"/>
        <v>0</v>
      </c>
      <c r="N39" s="6">
        <f t="shared" si="39"/>
        <v>0</v>
      </c>
      <c r="O39" s="34">
        <f t="shared" si="40"/>
        <v>0</v>
      </c>
      <c r="P39" s="35">
        <f t="shared" si="41"/>
        <v>0</v>
      </c>
      <c r="Q39" s="52"/>
      <c r="R39" s="53"/>
      <c r="S39" s="53"/>
      <c r="T39" s="53"/>
      <c r="U39" s="53"/>
      <c r="V39" s="53"/>
      <c r="W39" s="53"/>
      <c r="X39" s="54"/>
      <c r="Y39" s="54"/>
      <c r="Z39" s="54"/>
      <c r="AA39" s="54"/>
      <c r="AB39" s="55"/>
      <c r="AC39" s="5">
        <f t="shared" si="42"/>
        <v>0</v>
      </c>
      <c r="AD39" s="15">
        <f t="shared" si="43"/>
        <v>0</v>
      </c>
      <c r="AE39" s="4">
        <f t="shared" si="44"/>
        <v>0</v>
      </c>
      <c r="AF39" s="16">
        <f t="shared" si="45"/>
        <v>0</v>
      </c>
      <c r="AG39" s="52"/>
      <c r="AH39" s="53"/>
      <c r="AI39" s="53"/>
      <c r="AJ39" s="53"/>
      <c r="AK39" s="54"/>
      <c r="AL39" s="54"/>
      <c r="AM39" s="54"/>
      <c r="AN39" s="54"/>
      <c r="AO39" s="54"/>
      <c r="AP39" s="5"/>
      <c r="AQ39" s="15"/>
      <c r="AR39" s="4"/>
      <c r="AS39" s="16"/>
      <c r="AT39" s="52"/>
      <c r="AU39" s="53"/>
      <c r="AV39" s="53"/>
      <c r="AW39" s="54"/>
      <c r="AX39" s="54"/>
      <c r="AY39" s="54"/>
      <c r="AZ39" s="54"/>
      <c r="BA39" s="54"/>
      <c r="BB39" s="5">
        <f t="shared" si="46"/>
        <v>0</v>
      </c>
      <c r="BC39" s="15">
        <f t="shared" si="47"/>
        <v>0</v>
      </c>
      <c r="BD39" s="4">
        <f t="shared" si="48"/>
        <v>0</v>
      </c>
      <c r="BE39" s="16">
        <f t="shared" si="49"/>
        <v>0</v>
      </c>
      <c r="BF39" s="52"/>
      <c r="BG39" s="53"/>
      <c r="BH39" s="53"/>
      <c r="BI39" s="54"/>
      <c r="BJ39" s="54"/>
      <c r="BK39" s="54"/>
      <c r="BL39" s="54"/>
      <c r="BM39" s="54"/>
      <c r="BN39" s="5">
        <f t="shared" si="50"/>
        <v>0</v>
      </c>
      <c r="BO39" s="15">
        <f t="shared" si="51"/>
        <v>0</v>
      </c>
      <c r="BP39" s="4">
        <f t="shared" si="52"/>
        <v>0</v>
      </c>
      <c r="BQ39" s="16">
        <f t="shared" si="53"/>
        <v>0</v>
      </c>
      <c r="BR39" s="52"/>
      <c r="BS39" s="53"/>
      <c r="BT39" s="53"/>
      <c r="BU39" s="54"/>
      <c r="BV39" s="54"/>
      <c r="BW39" s="54"/>
      <c r="BX39" s="54"/>
      <c r="BY39" s="54"/>
      <c r="BZ39" s="5">
        <f t="shared" si="54"/>
        <v>0</v>
      </c>
      <c r="CA39" s="15">
        <f t="shared" si="55"/>
        <v>0</v>
      </c>
      <c r="CB39" s="4">
        <f t="shared" si="56"/>
        <v>0</v>
      </c>
      <c r="CC39" s="16">
        <f t="shared" si="57"/>
        <v>0</v>
      </c>
      <c r="CD39" s="52"/>
      <c r="CE39" s="53"/>
      <c r="CF39" s="54"/>
      <c r="CG39" s="54"/>
      <c r="CH39" s="54"/>
      <c r="CI39" s="54"/>
      <c r="CJ39" s="54"/>
      <c r="CK39" s="5">
        <f t="shared" si="58"/>
        <v>0</v>
      </c>
      <c r="CL39" s="15">
        <f t="shared" si="59"/>
        <v>0</v>
      </c>
      <c r="CM39" s="4">
        <f t="shared" si="60"/>
        <v>0</v>
      </c>
      <c r="CN39" s="16">
        <f t="shared" si="61"/>
        <v>0</v>
      </c>
      <c r="CO39" s="52"/>
      <c r="CP39" s="53"/>
      <c r="CQ39" s="54"/>
      <c r="CR39" s="54"/>
      <c r="CS39" s="54"/>
      <c r="CT39" s="54"/>
      <c r="CU39" s="54"/>
      <c r="CV39" s="5">
        <f t="shared" si="62"/>
        <v>0</v>
      </c>
      <c r="CW39" s="15">
        <f t="shared" si="63"/>
        <v>0</v>
      </c>
      <c r="CX39" s="4">
        <f t="shared" si="64"/>
        <v>0</v>
      </c>
      <c r="CY39" s="16">
        <f t="shared" si="65"/>
        <v>0</v>
      </c>
      <c r="CZ39" s="52"/>
      <c r="DA39" s="53"/>
      <c r="DB39" s="54"/>
      <c r="DC39" s="54"/>
      <c r="DD39" s="54"/>
      <c r="DE39" s="54"/>
      <c r="DF39" s="54"/>
      <c r="DG39" s="5">
        <f t="shared" si="66"/>
        <v>0</v>
      </c>
      <c r="DH39" s="15">
        <f t="shared" si="67"/>
        <v>0</v>
      </c>
      <c r="DI39" s="4">
        <f t="shared" si="68"/>
        <v>0</v>
      </c>
      <c r="DJ39" s="16">
        <f t="shared" si="69"/>
        <v>0</v>
      </c>
    </row>
    <row r="40" spans="1:114" ht="13" x14ac:dyDescent="0.25">
      <c r="A40" s="49"/>
      <c r="B40" s="50"/>
      <c r="C40" s="51"/>
      <c r="D40" s="51"/>
      <c r="E40" s="51"/>
      <c r="F40" s="51"/>
      <c r="G40" s="51"/>
      <c r="H40" s="17" t="str">
        <f t="shared" si="70"/>
        <v/>
      </c>
      <c r="I40" s="13" t="str">
        <f>IF(AND($I$2="Y",K40&gt;0,OR(AND(H40=1,H48=10),AND(H40=2,H57=20),AND(H40=3,H66=30),AND(H40=4,H75=40),AND(H40=5,H84=50),AND(H40=6,H93=60),AND(H40=7,H102=70),AND(H40=8,H111=80),AND(H40=9,H120=90),AND(H40=10,H129=100))),VLOOKUP(K40-1,SortLookup!$A$13:$B$16,2,FALSE),"")</f>
        <v/>
      </c>
      <c r="J40" s="12" t="str">
        <f>IF(ISNA(VLOOKUP(F40,SortLookup!$A$1:$B$5,2,FALSE))," ",VLOOKUP(F40,SortLookup!$A$1:$B$5,2,FALSE))</f>
        <v xml:space="preserve"> </v>
      </c>
      <c r="K40" s="18" t="str">
        <f>IF(ISNA(VLOOKUP(G40,SortLookup!$A$7:$B$11,2,FALSE))," ",VLOOKUP(G40,SortLookup!$A$7:$B$11,2,FALSE))</f>
        <v xml:space="preserve"> </v>
      </c>
      <c r="L40" s="30" t="str">
        <f t="shared" si="37"/>
        <v/>
      </c>
      <c r="M40" s="31">
        <f t="shared" si="38"/>
        <v>0</v>
      </c>
      <c r="N40" s="6">
        <f t="shared" si="39"/>
        <v>0</v>
      </c>
      <c r="O40" s="34">
        <f t="shared" si="40"/>
        <v>0</v>
      </c>
      <c r="P40" s="35">
        <f t="shared" si="41"/>
        <v>0</v>
      </c>
      <c r="Q40" s="52"/>
      <c r="R40" s="53"/>
      <c r="S40" s="53"/>
      <c r="T40" s="53"/>
      <c r="U40" s="53"/>
      <c r="V40" s="53"/>
      <c r="W40" s="53"/>
      <c r="X40" s="54"/>
      <c r="Y40" s="54"/>
      <c r="Z40" s="54"/>
      <c r="AA40" s="54"/>
      <c r="AB40" s="55"/>
      <c r="AC40" s="5">
        <f t="shared" si="42"/>
        <v>0</v>
      </c>
      <c r="AD40" s="15">
        <f t="shared" si="43"/>
        <v>0</v>
      </c>
      <c r="AE40" s="4">
        <f t="shared" si="44"/>
        <v>0</v>
      </c>
      <c r="AF40" s="16">
        <f t="shared" si="45"/>
        <v>0</v>
      </c>
      <c r="AG40" s="52"/>
      <c r="AH40" s="53"/>
      <c r="AI40" s="53"/>
      <c r="AJ40" s="53"/>
      <c r="AK40" s="54"/>
      <c r="AL40" s="54"/>
      <c r="AM40" s="54"/>
      <c r="AN40" s="54"/>
      <c r="AO40" s="54"/>
      <c r="AP40" s="5"/>
      <c r="AQ40" s="15"/>
      <c r="AR40" s="4"/>
      <c r="AS40" s="16"/>
      <c r="AT40" s="52"/>
      <c r="AU40" s="53"/>
      <c r="AV40" s="53"/>
      <c r="AW40" s="54"/>
      <c r="AX40" s="54"/>
      <c r="AY40" s="54"/>
      <c r="AZ40" s="54"/>
      <c r="BA40" s="54"/>
      <c r="BB40" s="5">
        <f t="shared" si="46"/>
        <v>0</v>
      </c>
      <c r="BC40" s="15">
        <f t="shared" si="47"/>
        <v>0</v>
      </c>
      <c r="BD40" s="4">
        <f t="shared" si="48"/>
        <v>0</v>
      </c>
      <c r="BE40" s="16">
        <f t="shared" si="49"/>
        <v>0</v>
      </c>
      <c r="BF40" s="52"/>
      <c r="BG40" s="53"/>
      <c r="BH40" s="53"/>
      <c r="BI40" s="54"/>
      <c r="BJ40" s="54"/>
      <c r="BK40" s="54"/>
      <c r="BL40" s="54"/>
      <c r="BM40" s="54"/>
      <c r="BN40" s="5">
        <f t="shared" si="50"/>
        <v>0</v>
      </c>
      <c r="BO40" s="15">
        <f t="shared" si="51"/>
        <v>0</v>
      </c>
      <c r="BP40" s="4">
        <f t="shared" si="52"/>
        <v>0</v>
      </c>
      <c r="BQ40" s="16">
        <f t="shared" si="53"/>
        <v>0</v>
      </c>
      <c r="BR40" s="52"/>
      <c r="BS40" s="53"/>
      <c r="BT40" s="53"/>
      <c r="BU40" s="54"/>
      <c r="BV40" s="54"/>
      <c r="BW40" s="54"/>
      <c r="BX40" s="54"/>
      <c r="BY40" s="54"/>
      <c r="BZ40" s="5">
        <f t="shared" si="54"/>
        <v>0</v>
      </c>
      <c r="CA40" s="15">
        <f t="shared" si="55"/>
        <v>0</v>
      </c>
      <c r="CB40" s="4">
        <f t="shared" si="56"/>
        <v>0</v>
      </c>
      <c r="CC40" s="16">
        <f t="shared" si="57"/>
        <v>0</v>
      </c>
      <c r="CD40" s="52"/>
      <c r="CE40" s="53"/>
      <c r="CF40" s="54"/>
      <c r="CG40" s="54"/>
      <c r="CH40" s="54"/>
      <c r="CI40" s="54"/>
      <c r="CJ40" s="54"/>
      <c r="CK40" s="5">
        <f t="shared" si="58"/>
        <v>0</v>
      </c>
      <c r="CL40" s="15">
        <f t="shared" si="59"/>
        <v>0</v>
      </c>
      <c r="CM40" s="4">
        <f t="shared" si="60"/>
        <v>0</v>
      </c>
      <c r="CN40" s="16">
        <f t="shared" si="61"/>
        <v>0</v>
      </c>
      <c r="CO40" s="52"/>
      <c r="CP40" s="53"/>
      <c r="CQ40" s="54"/>
      <c r="CR40" s="54"/>
      <c r="CS40" s="54"/>
      <c r="CT40" s="54"/>
      <c r="CU40" s="54"/>
      <c r="CV40" s="5">
        <f t="shared" si="62"/>
        <v>0</v>
      </c>
      <c r="CW40" s="15">
        <f t="shared" si="63"/>
        <v>0</v>
      </c>
      <c r="CX40" s="4">
        <f t="shared" si="64"/>
        <v>0</v>
      </c>
      <c r="CY40" s="16">
        <f t="shared" si="65"/>
        <v>0</v>
      </c>
      <c r="CZ40" s="52"/>
      <c r="DA40" s="53"/>
      <c r="DB40" s="54"/>
      <c r="DC40" s="54"/>
      <c r="DD40" s="54"/>
      <c r="DE40" s="54"/>
      <c r="DF40" s="54"/>
      <c r="DG40" s="5">
        <f t="shared" si="66"/>
        <v>0</v>
      </c>
      <c r="DH40" s="15">
        <f t="shared" si="67"/>
        <v>0</v>
      </c>
      <c r="DI40" s="4">
        <f t="shared" si="68"/>
        <v>0</v>
      </c>
      <c r="DJ40" s="16">
        <f t="shared" si="69"/>
        <v>0</v>
      </c>
    </row>
    <row r="41" spans="1:114" ht="13" x14ac:dyDescent="0.25">
      <c r="A41" s="49"/>
      <c r="B41" s="50"/>
      <c r="C41" s="51"/>
      <c r="D41" s="51"/>
      <c r="E41" s="51"/>
      <c r="F41" s="51"/>
      <c r="G41" s="51"/>
      <c r="H41" s="17" t="str">
        <f t="shared" si="70"/>
        <v/>
      </c>
      <c r="I41" s="13" t="str">
        <f>IF(AND($I$2="Y",K41&gt;0,OR(AND(H41=1,H48=10),AND(H41=2,H56=20),AND(H41=3,H65=30),AND(H41=4,H74=40),AND(H41=5,H83=50),AND(H41=6,H92=60),AND(H41=7,H101=70),AND(H41=8,H110=80),AND(H41=9,H119=90),AND(H41=10,H128=100))),VLOOKUP(K41-1,SortLookup!$A$13:$B$16,2,FALSE),"")</f>
        <v/>
      </c>
      <c r="J41" s="12" t="str">
        <f>IF(ISNA(VLOOKUP(F41,SortLookup!$A$1:$B$5,2,FALSE))," ",VLOOKUP(F41,SortLookup!$A$1:$B$5,2,FALSE))</f>
        <v xml:space="preserve"> </v>
      </c>
      <c r="K41" s="18" t="str">
        <f>IF(ISNA(VLOOKUP(G41,SortLookup!$A$7:$B$11,2,FALSE))," ",VLOOKUP(G41,SortLookup!$A$7:$B$11,2,FALSE))</f>
        <v xml:space="preserve"> </v>
      </c>
      <c r="L41" s="30" t="str">
        <f t="shared" si="37"/>
        <v/>
      </c>
      <c r="M41" s="31">
        <f t="shared" si="38"/>
        <v>0</v>
      </c>
      <c r="N41" s="6">
        <f t="shared" si="39"/>
        <v>0</v>
      </c>
      <c r="O41" s="34">
        <f t="shared" si="40"/>
        <v>0</v>
      </c>
      <c r="P41" s="35">
        <f t="shared" si="41"/>
        <v>0</v>
      </c>
      <c r="Q41" s="52"/>
      <c r="R41" s="53"/>
      <c r="S41" s="53"/>
      <c r="T41" s="53"/>
      <c r="U41" s="53"/>
      <c r="V41" s="53"/>
      <c r="W41" s="53"/>
      <c r="X41" s="54"/>
      <c r="Y41" s="54"/>
      <c r="Z41" s="54"/>
      <c r="AA41" s="54"/>
      <c r="AB41" s="55"/>
      <c r="AC41" s="5">
        <f t="shared" si="42"/>
        <v>0</v>
      </c>
      <c r="AD41" s="15">
        <f t="shared" si="43"/>
        <v>0</v>
      </c>
      <c r="AE41" s="4">
        <f t="shared" si="44"/>
        <v>0</v>
      </c>
      <c r="AF41" s="16">
        <f t="shared" si="45"/>
        <v>0</v>
      </c>
      <c r="AG41" s="52"/>
      <c r="AH41" s="53"/>
      <c r="AI41" s="53"/>
      <c r="AJ41" s="53"/>
      <c r="AK41" s="54"/>
      <c r="AL41" s="54"/>
      <c r="AM41" s="54"/>
      <c r="AN41" s="54"/>
      <c r="AO41" s="54"/>
      <c r="AP41" s="5"/>
      <c r="AQ41" s="15"/>
      <c r="AR41" s="4"/>
      <c r="AS41" s="16"/>
      <c r="AT41" s="52"/>
      <c r="AU41" s="53"/>
      <c r="AV41" s="53"/>
      <c r="AW41" s="54"/>
      <c r="AX41" s="54"/>
      <c r="AY41" s="54"/>
      <c r="AZ41" s="54"/>
      <c r="BA41" s="54"/>
      <c r="BB41" s="5">
        <f t="shared" si="46"/>
        <v>0</v>
      </c>
      <c r="BC41" s="15">
        <f t="shared" si="47"/>
        <v>0</v>
      </c>
      <c r="BD41" s="4">
        <f t="shared" si="48"/>
        <v>0</v>
      </c>
      <c r="BE41" s="16">
        <f t="shared" si="49"/>
        <v>0</v>
      </c>
      <c r="BF41" s="52"/>
      <c r="BG41" s="53"/>
      <c r="BH41" s="53"/>
      <c r="BI41" s="54"/>
      <c r="BJ41" s="54"/>
      <c r="BK41" s="54"/>
      <c r="BL41" s="54"/>
      <c r="BM41" s="54"/>
      <c r="BN41" s="5">
        <f t="shared" si="50"/>
        <v>0</v>
      </c>
      <c r="BO41" s="15">
        <f t="shared" si="51"/>
        <v>0</v>
      </c>
      <c r="BP41" s="4">
        <f t="shared" si="52"/>
        <v>0</v>
      </c>
      <c r="BQ41" s="16">
        <f t="shared" si="53"/>
        <v>0</v>
      </c>
      <c r="BR41" s="52"/>
      <c r="BS41" s="53"/>
      <c r="BT41" s="53"/>
      <c r="BU41" s="54"/>
      <c r="BV41" s="54"/>
      <c r="BW41" s="54"/>
      <c r="BX41" s="54"/>
      <c r="BY41" s="54"/>
      <c r="BZ41" s="5">
        <f t="shared" si="54"/>
        <v>0</v>
      </c>
      <c r="CA41" s="15">
        <f t="shared" si="55"/>
        <v>0</v>
      </c>
      <c r="CB41" s="4">
        <f t="shared" si="56"/>
        <v>0</v>
      </c>
      <c r="CC41" s="16">
        <f t="shared" si="57"/>
        <v>0</v>
      </c>
      <c r="CD41" s="52"/>
      <c r="CE41" s="53"/>
      <c r="CF41" s="54"/>
      <c r="CG41" s="54"/>
      <c r="CH41" s="54"/>
      <c r="CI41" s="54"/>
      <c r="CJ41" s="54"/>
      <c r="CK41" s="5">
        <f t="shared" si="58"/>
        <v>0</v>
      </c>
      <c r="CL41" s="15">
        <f t="shared" si="59"/>
        <v>0</v>
      </c>
      <c r="CM41" s="4">
        <f t="shared" si="60"/>
        <v>0</v>
      </c>
      <c r="CN41" s="16">
        <f t="shared" si="61"/>
        <v>0</v>
      </c>
      <c r="CO41" s="52"/>
      <c r="CP41" s="53"/>
      <c r="CQ41" s="54"/>
      <c r="CR41" s="54"/>
      <c r="CS41" s="54"/>
      <c r="CT41" s="54"/>
      <c r="CU41" s="54"/>
      <c r="CV41" s="5">
        <f t="shared" si="62"/>
        <v>0</v>
      </c>
      <c r="CW41" s="15">
        <f t="shared" si="63"/>
        <v>0</v>
      </c>
      <c r="CX41" s="4">
        <f t="shared" si="64"/>
        <v>0</v>
      </c>
      <c r="CY41" s="16">
        <f t="shared" si="65"/>
        <v>0</v>
      </c>
      <c r="CZ41" s="52"/>
      <c r="DA41" s="53"/>
      <c r="DB41" s="54"/>
      <c r="DC41" s="54"/>
      <c r="DD41" s="54"/>
      <c r="DE41" s="54"/>
      <c r="DF41" s="54"/>
      <c r="DG41" s="5">
        <f t="shared" si="66"/>
        <v>0</v>
      </c>
      <c r="DH41" s="15">
        <f t="shared" si="67"/>
        <v>0</v>
      </c>
      <c r="DI41" s="4">
        <f t="shared" si="68"/>
        <v>0</v>
      </c>
      <c r="DJ41" s="16">
        <f t="shared" si="69"/>
        <v>0</v>
      </c>
    </row>
    <row r="42" spans="1:114" ht="13" x14ac:dyDescent="0.25">
      <c r="A42" s="49"/>
      <c r="B42" s="50"/>
      <c r="C42" s="51"/>
      <c r="D42" s="51"/>
      <c r="E42" s="51"/>
      <c r="F42" s="51"/>
      <c r="G42" s="51"/>
      <c r="H42" s="17" t="str">
        <f t="shared" si="70"/>
        <v/>
      </c>
      <c r="I42" s="13" t="str">
        <f>IF(AND($I$2="Y",K42&gt;0,OR(AND(H42=1,H50=10),AND(H42=2,H59=20),AND(H42=3,H68=30),AND(H42=4,H77=40),AND(H42=5,H86=50),AND(H42=6,H95=60),AND(H42=7,H104=70),AND(H42=8,H113=80),AND(H42=9,H122=90),AND(H42=10,H131=100))),VLOOKUP(K42-1,SortLookup!$A$13:$B$16,2,FALSE),"")</f>
        <v/>
      </c>
      <c r="J42" s="12" t="str">
        <f>IF(ISNA(VLOOKUP(F42,SortLookup!$A$1:$B$5,2,FALSE))," ",VLOOKUP(F42,SortLookup!$A$1:$B$5,2,FALSE))</f>
        <v xml:space="preserve"> </v>
      </c>
      <c r="K42" s="18" t="str">
        <f>IF(ISNA(VLOOKUP(G42,SortLookup!$A$7:$B$11,2,FALSE))," ",VLOOKUP(G42,SortLookup!$A$7:$B$11,2,FALSE))</f>
        <v xml:space="preserve"> </v>
      </c>
      <c r="L42" s="30" t="str">
        <f t="shared" si="37"/>
        <v/>
      </c>
      <c r="M42" s="31">
        <f t="shared" si="38"/>
        <v>0</v>
      </c>
      <c r="N42" s="6">
        <f t="shared" si="39"/>
        <v>0</v>
      </c>
      <c r="O42" s="34">
        <f t="shared" si="40"/>
        <v>0</v>
      </c>
      <c r="P42" s="35">
        <f t="shared" si="41"/>
        <v>0</v>
      </c>
      <c r="Q42" s="52"/>
      <c r="R42" s="53"/>
      <c r="S42" s="53"/>
      <c r="T42" s="53"/>
      <c r="U42" s="53"/>
      <c r="V42" s="53"/>
      <c r="W42" s="53"/>
      <c r="X42" s="54"/>
      <c r="Y42" s="54"/>
      <c r="Z42" s="54"/>
      <c r="AA42" s="54"/>
      <c r="AB42" s="55"/>
      <c r="AC42" s="5">
        <f t="shared" si="42"/>
        <v>0</v>
      </c>
      <c r="AD42" s="15">
        <f t="shared" si="43"/>
        <v>0</v>
      </c>
      <c r="AE42" s="4">
        <f t="shared" si="44"/>
        <v>0</v>
      </c>
      <c r="AF42" s="16">
        <f t="shared" si="45"/>
        <v>0</v>
      </c>
      <c r="AG42" s="52"/>
      <c r="AH42" s="53"/>
      <c r="AI42" s="53"/>
      <c r="AJ42" s="53"/>
      <c r="AK42" s="54"/>
      <c r="AL42" s="54"/>
      <c r="AM42" s="54"/>
      <c r="AN42" s="54"/>
      <c r="AO42" s="54"/>
      <c r="AP42" s="5"/>
      <c r="AQ42" s="15"/>
      <c r="AR42" s="4"/>
      <c r="AS42" s="16"/>
      <c r="AT42" s="52"/>
      <c r="AU42" s="53"/>
      <c r="AV42" s="53"/>
      <c r="AW42" s="54"/>
      <c r="AX42" s="54"/>
      <c r="AY42" s="54"/>
      <c r="AZ42" s="54"/>
      <c r="BA42" s="54"/>
      <c r="BB42" s="5">
        <f t="shared" si="46"/>
        <v>0</v>
      </c>
      <c r="BC42" s="15">
        <f t="shared" si="47"/>
        <v>0</v>
      </c>
      <c r="BD42" s="4">
        <f t="shared" si="48"/>
        <v>0</v>
      </c>
      <c r="BE42" s="16">
        <f t="shared" si="49"/>
        <v>0</v>
      </c>
      <c r="BF42" s="52"/>
      <c r="BG42" s="53"/>
      <c r="BH42" s="53"/>
      <c r="BI42" s="54"/>
      <c r="BJ42" s="54"/>
      <c r="BK42" s="54"/>
      <c r="BL42" s="54"/>
      <c r="BM42" s="54"/>
      <c r="BN42" s="5">
        <f t="shared" si="50"/>
        <v>0</v>
      </c>
      <c r="BO42" s="15">
        <f t="shared" si="51"/>
        <v>0</v>
      </c>
      <c r="BP42" s="4">
        <f t="shared" si="52"/>
        <v>0</v>
      </c>
      <c r="BQ42" s="16">
        <f t="shared" si="53"/>
        <v>0</v>
      </c>
      <c r="BR42" s="52"/>
      <c r="BS42" s="53"/>
      <c r="BT42" s="53"/>
      <c r="BU42" s="54"/>
      <c r="BV42" s="54"/>
      <c r="BW42" s="54"/>
      <c r="BX42" s="54"/>
      <c r="BY42" s="54"/>
      <c r="BZ42" s="5">
        <f t="shared" si="54"/>
        <v>0</v>
      </c>
      <c r="CA42" s="15">
        <f t="shared" si="55"/>
        <v>0</v>
      </c>
      <c r="CB42" s="4">
        <f t="shared" si="56"/>
        <v>0</v>
      </c>
      <c r="CC42" s="16">
        <f t="shared" si="57"/>
        <v>0</v>
      </c>
      <c r="CD42" s="52"/>
      <c r="CE42" s="53"/>
      <c r="CF42" s="54"/>
      <c r="CG42" s="54"/>
      <c r="CH42" s="54"/>
      <c r="CI42" s="54"/>
      <c r="CJ42" s="54"/>
      <c r="CK42" s="5">
        <f t="shared" si="58"/>
        <v>0</v>
      </c>
      <c r="CL42" s="15">
        <f t="shared" si="59"/>
        <v>0</v>
      </c>
      <c r="CM42" s="4">
        <f t="shared" si="60"/>
        <v>0</v>
      </c>
      <c r="CN42" s="16">
        <f t="shared" si="61"/>
        <v>0</v>
      </c>
      <c r="CO42" s="52"/>
      <c r="CP42" s="53"/>
      <c r="CQ42" s="54"/>
      <c r="CR42" s="54"/>
      <c r="CS42" s="54"/>
      <c r="CT42" s="54"/>
      <c r="CU42" s="54"/>
      <c r="CV42" s="5">
        <f t="shared" si="62"/>
        <v>0</v>
      </c>
      <c r="CW42" s="15">
        <f t="shared" si="63"/>
        <v>0</v>
      </c>
      <c r="CX42" s="4">
        <f t="shared" si="64"/>
        <v>0</v>
      </c>
      <c r="CY42" s="16">
        <f t="shared" si="65"/>
        <v>0</v>
      </c>
      <c r="CZ42" s="52"/>
      <c r="DA42" s="53"/>
      <c r="DB42" s="54"/>
      <c r="DC42" s="54"/>
      <c r="DD42" s="54"/>
      <c r="DE42" s="54"/>
      <c r="DF42" s="54"/>
      <c r="DG42" s="5">
        <f t="shared" si="66"/>
        <v>0</v>
      </c>
      <c r="DH42" s="15">
        <f t="shared" si="67"/>
        <v>0</v>
      </c>
      <c r="DI42" s="4">
        <f t="shared" si="68"/>
        <v>0</v>
      </c>
      <c r="DJ42" s="16">
        <f t="shared" si="69"/>
        <v>0</v>
      </c>
    </row>
    <row r="43" spans="1:114" ht="13" x14ac:dyDescent="0.25">
      <c r="A43" s="49"/>
      <c r="B43" s="50"/>
      <c r="C43" s="51"/>
      <c r="D43" s="51"/>
      <c r="E43" s="51"/>
      <c r="F43" s="51"/>
      <c r="G43" s="51"/>
      <c r="H43" s="17" t="str">
        <f t="shared" si="70"/>
        <v/>
      </c>
      <c r="I43" s="13" t="str">
        <f>IF(AND($I$2="Y",K43&gt;0,OR(AND(H43=1,H52=10),AND(H43=2,H61=20),AND(H43=3,H70=30),AND(H43=4,H79=40),AND(H43=5,H88=50),AND(H43=6,H97=60),AND(H43=7,H106=70),AND(H43=8,H115=80),AND(H43=9,H124=90),AND(H43=10,H133=100))),VLOOKUP(K43-1,SortLookup!$A$13:$B$16,2,FALSE),"")</f>
        <v/>
      </c>
      <c r="J43" s="12" t="str">
        <f>IF(ISNA(VLOOKUP(F43,SortLookup!$A$1:$B$5,2,FALSE))," ",VLOOKUP(F43,SortLookup!$A$1:$B$5,2,FALSE))</f>
        <v xml:space="preserve"> </v>
      </c>
      <c r="K43" s="18" t="str">
        <f>IF(ISNA(VLOOKUP(G43,SortLookup!$A$7:$B$11,2,FALSE))," ",VLOOKUP(G43,SortLookup!$A$7:$B$11,2,FALSE))</f>
        <v xml:space="preserve"> </v>
      </c>
      <c r="L43" s="30" t="str">
        <f t="shared" si="37"/>
        <v/>
      </c>
      <c r="M43" s="31">
        <f t="shared" si="38"/>
        <v>0</v>
      </c>
      <c r="N43" s="6">
        <f t="shared" si="39"/>
        <v>0</v>
      </c>
      <c r="O43" s="34">
        <f t="shared" si="40"/>
        <v>0</v>
      </c>
      <c r="P43" s="35">
        <f t="shared" si="41"/>
        <v>0</v>
      </c>
      <c r="Q43" s="52"/>
      <c r="R43" s="53"/>
      <c r="S43" s="53"/>
      <c r="T43" s="53"/>
      <c r="U43" s="53"/>
      <c r="V43" s="53"/>
      <c r="W43" s="53"/>
      <c r="X43" s="54"/>
      <c r="Y43" s="54"/>
      <c r="Z43" s="54"/>
      <c r="AA43" s="54"/>
      <c r="AB43" s="55"/>
      <c r="AC43" s="5">
        <f t="shared" si="42"/>
        <v>0</v>
      </c>
      <c r="AD43" s="15">
        <f t="shared" si="43"/>
        <v>0</v>
      </c>
      <c r="AE43" s="4">
        <f t="shared" si="44"/>
        <v>0</v>
      </c>
      <c r="AF43" s="16">
        <f t="shared" si="45"/>
        <v>0</v>
      </c>
      <c r="AG43" s="52"/>
      <c r="AH43" s="53"/>
      <c r="AI43" s="53"/>
      <c r="AJ43" s="53"/>
      <c r="AK43" s="54"/>
      <c r="AL43" s="54"/>
      <c r="AM43" s="54"/>
      <c r="AN43" s="54"/>
      <c r="AO43" s="54"/>
      <c r="AP43" s="5"/>
      <c r="AQ43" s="15"/>
      <c r="AR43" s="4"/>
      <c r="AS43" s="16"/>
      <c r="AT43" s="52"/>
      <c r="AU43" s="53"/>
      <c r="AV43" s="53"/>
      <c r="AW43" s="54"/>
      <c r="AX43" s="54"/>
      <c r="AY43" s="54"/>
      <c r="AZ43" s="54"/>
      <c r="BA43" s="54"/>
      <c r="BB43" s="5">
        <f t="shared" si="46"/>
        <v>0</v>
      </c>
      <c r="BC43" s="15">
        <f t="shared" si="47"/>
        <v>0</v>
      </c>
      <c r="BD43" s="4">
        <f t="shared" si="48"/>
        <v>0</v>
      </c>
      <c r="BE43" s="16">
        <f t="shared" si="49"/>
        <v>0</v>
      </c>
      <c r="BF43" s="52"/>
      <c r="BG43" s="53"/>
      <c r="BH43" s="53"/>
      <c r="BI43" s="54"/>
      <c r="BJ43" s="54"/>
      <c r="BK43" s="54"/>
      <c r="BL43" s="54"/>
      <c r="BM43" s="54"/>
      <c r="BN43" s="5">
        <f t="shared" si="50"/>
        <v>0</v>
      </c>
      <c r="BO43" s="15">
        <f t="shared" si="51"/>
        <v>0</v>
      </c>
      <c r="BP43" s="4">
        <f t="shared" si="52"/>
        <v>0</v>
      </c>
      <c r="BQ43" s="16">
        <f t="shared" si="53"/>
        <v>0</v>
      </c>
      <c r="BR43" s="52"/>
      <c r="BS43" s="53"/>
      <c r="BT43" s="53"/>
      <c r="BU43" s="54"/>
      <c r="BV43" s="54"/>
      <c r="BW43" s="54"/>
      <c r="BX43" s="54"/>
      <c r="BY43" s="54"/>
      <c r="BZ43" s="5">
        <f t="shared" si="54"/>
        <v>0</v>
      </c>
      <c r="CA43" s="15">
        <f t="shared" si="55"/>
        <v>0</v>
      </c>
      <c r="CB43" s="4">
        <f t="shared" si="56"/>
        <v>0</v>
      </c>
      <c r="CC43" s="16">
        <f t="shared" si="57"/>
        <v>0</v>
      </c>
      <c r="CD43" s="52"/>
      <c r="CE43" s="53"/>
      <c r="CF43" s="54"/>
      <c r="CG43" s="54"/>
      <c r="CH43" s="54"/>
      <c r="CI43" s="54"/>
      <c r="CJ43" s="54"/>
      <c r="CK43" s="5">
        <f t="shared" si="58"/>
        <v>0</v>
      </c>
      <c r="CL43" s="15">
        <f t="shared" si="59"/>
        <v>0</v>
      </c>
      <c r="CM43" s="4">
        <f t="shared" si="60"/>
        <v>0</v>
      </c>
      <c r="CN43" s="16">
        <f t="shared" si="61"/>
        <v>0</v>
      </c>
      <c r="CO43" s="52"/>
      <c r="CP43" s="53"/>
      <c r="CQ43" s="54"/>
      <c r="CR43" s="54"/>
      <c r="CS43" s="54"/>
      <c r="CT43" s="54"/>
      <c r="CU43" s="54"/>
      <c r="CV43" s="5">
        <f t="shared" si="62"/>
        <v>0</v>
      </c>
      <c r="CW43" s="15">
        <f t="shared" si="63"/>
        <v>0</v>
      </c>
      <c r="CX43" s="4">
        <f t="shared" si="64"/>
        <v>0</v>
      </c>
      <c r="CY43" s="16">
        <f t="shared" si="65"/>
        <v>0</v>
      </c>
      <c r="CZ43" s="52"/>
      <c r="DA43" s="53"/>
      <c r="DB43" s="54"/>
      <c r="DC43" s="54"/>
      <c r="DD43" s="54"/>
      <c r="DE43" s="54"/>
      <c r="DF43" s="54"/>
      <c r="DG43" s="5">
        <f t="shared" si="66"/>
        <v>0</v>
      </c>
      <c r="DH43" s="15">
        <f t="shared" si="67"/>
        <v>0</v>
      </c>
      <c r="DI43" s="4">
        <f t="shared" si="68"/>
        <v>0</v>
      </c>
      <c r="DJ43" s="16">
        <f t="shared" si="69"/>
        <v>0</v>
      </c>
    </row>
    <row r="44" spans="1:114" ht="13" x14ac:dyDescent="0.25">
      <c r="A44" s="49"/>
      <c r="B44" s="50"/>
      <c r="C44" s="51"/>
      <c r="D44" s="51"/>
      <c r="E44" s="51"/>
      <c r="F44" s="51"/>
      <c r="G44" s="51"/>
      <c r="H44" s="17" t="str">
        <f t="shared" si="70"/>
        <v/>
      </c>
      <c r="I44" s="13" t="e">
        <f>IF(AND($I$2="Y",K44&gt;0,OR(AND(H44=1,H52=10),AND(H44=2,#REF!=20),AND(H44=3,H68=30),AND(H44=4,H77=40),AND(H44=5,H86=50),AND(H44=6,H95=60),AND(H44=7,H104=70),AND(H44=8,H113=80),AND(H44=9,H122=90),AND(H44=10,H131=100))),VLOOKUP(K44-1,SortLookup!$A$13:$B$16,2,FALSE),"")</f>
        <v>#REF!</v>
      </c>
      <c r="J44" s="12" t="str">
        <f>IF(ISNA(VLOOKUP(F44,SortLookup!$A$1:$B$5,2,FALSE))," ",VLOOKUP(F44,SortLookup!$A$1:$B$5,2,FALSE))</f>
        <v xml:space="preserve"> </v>
      </c>
      <c r="K44" s="18" t="str">
        <f>IF(ISNA(VLOOKUP(G44,SortLookup!$A$7:$B$11,2,FALSE))," ",VLOOKUP(G44,SortLookup!$A$7:$B$11,2,FALSE))</f>
        <v xml:space="preserve"> </v>
      </c>
      <c r="L44" s="30" t="str">
        <f t="shared" si="37"/>
        <v/>
      </c>
      <c r="M44" s="31">
        <f t="shared" si="38"/>
        <v>0</v>
      </c>
      <c r="N44" s="6">
        <f t="shared" si="39"/>
        <v>0</v>
      </c>
      <c r="O44" s="34">
        <f t="shared" si="40"/>
        <v>0</v>
      </c>
      <c r="P44" s="35">
        <f t="shared" si="41"/>
        <v>0</v>
      </c>
      <c r="Q44" s="52"/>
      <c r="R44" s="53"/>
      <c r="S44" s="53"/>
      <c r="T44" s="53"/>
      <c r="U44" s="53"/>
      <c r="V44" s="53"/>
      <c r="W44" s="53"/>
      <c r="X44" s="54"/>
      <c r="Y44" s="54"/>
      <c r="Z44" s="54"/>
      <c r="AA44" s="54"/>
      <c r="AB44" s="55"/>
      <c r="AC44" s="5">
        <f t="shared" si="42"/>
        <v>0</v>
      </c>
      <c r="AD44" s="15">
        <f t="shared" si="43"/>
        <v>0</v>
      </c>
      <c r="AE44" s="4">
        <f t="shared" si="44"/>
        <v>0</v>
      </c>
      <c r="AF44" s="16">
        <f t="shared" si="45"/>
        <v>0</v>
      </c>
      <c r="AG44" s="52"/>
      <c r="AH44" s="53"/>
      <c r="AI44" s="53"/>
      <c r="AJ44" s="53"/>
      <c r="AK44" s="54"/>
      <c r="AL44" s="54"/>
      <c r="AM44" s="54"/>
      <c r="AN44" s="54"/>
      <c r="AO44" s="54"/>
      <c r="AP44" s="5"/>
      <c r="AQ44" s="15"/>
      <c r="AR44" s="4"/>
      <c r="AS44" s="16"/>
      <c r="AT44" s="52"/>
      <c r="AU44" s="53"/>
      <c r="AV44" s="53"/>
      <c r="AW44" s="54"/>
      <c r="AX44" s="54"/>
      <c r="AY44" s="54"/>
      <c r="AZ44" s="54"/>
      <c r="BA44" s="54"/>
      <c r="BB44" s="5">
        <f t="shared" si="46"/>
        <v>0</v>
      </c>
      <c r="BC44" s="15">
        <f t="shared" si="47"/>
        <v>0</v>
      </c>
      <c r="BD44" s="4">
        <f t="shared" si="48"/>
        <v>0</v>
      </c>
      <c r="BE44" s="16">
        <f t="shared" si="49"/>
        <v>0</v>
      </c>
      <c r="BF44" s="52"/>
      <c r="BG44" s="53"/>
      <c r="BH44" s="53"/>
      <c r="BI44" s="54"/>
      <c r="BJ44" s="54"/>
      <c r="BK44" s="54"/>
      <c r="BL44" s="54"/>
      <c r="BM44" s="54"/>
      <c r="BN44" s="5">
        <f t="shared" si="50"/>
        <v>0</v>
      </c>
      <c r="BO44" s="15">
        <f t="shared" si="51"/>
        <v>0</v>
      </c>
      <c r="BP44" s="4">
        <f t="shared" si="52"/>
        <v>0</v>
      </c>
      <c r="BQ44" s="16">
        <f t="shared" si="53"/>
        <v>0</v>
      </c>
      <c r="BR44" s="52"/>
      <c r="BS44" s="53"/>
      <c r="BT44" s="53"/>
      <c r="BU44" s="54"/>
      <c r="BV44" s="54"/>
      <c r="BW44" s="54"/>
      <c r="BX44" s="54"/>
      <c r="BY44" s="54"/>
      <c r="BZ44" s="5">
        <f t="shared" si="54"/>
        <v>0</v>
      </c>
      <c r="CA44" s="15">
        <f t="shared" si="55"/>
        <v>0</v>
      </c>
      <c r="CB44" s="4">
        <f t="shared" si="56"/>
        <v>0</v>
      </c>
      <c r="CC44" s="16">
        <f t="shared" si="57"/>
        <v>0</v>
      </c>
      <c r="CD44" s="52"/>
      <c r="CE44" s="53"/>
      <c r="CF44" s="54"/>
      <c r="CG44" s="54"/>
      <c r="CH44" s="54"/>
      <c r="CI44" s="54"/>
      <c r="CJ44" s="54"/>
      <c r="CK44" s="5">
        <f t="shared" si="58"/>
        <v>0</v>
      </c>
      <c r="CL44" s="15">
        <f t="shared" si="59"/>
        <v>0</v>
      </c>
      <c r="CM44" s="4">
        <f t="shared" si="60"/>
        <v>0</v>
      </c>
      <c r="CN44" s="16">
        <f t="shared" si="61"/>
        <v>0</v>
      </c>
      <c r="CO44" s="52"/>
      <c r="CP44" s="53"/>
      <c r="CQ44" s="54"/>
      <c r="CR44" s="54"/>
      <c r="CS44" s="54"/>
      <c r="CT44" s="54"/>
      <c r="CU44" s="54"/>
      <c r="CV44" s="5">
        <f t="shared" si="62"/>
        <v>0</v>
      </c>
      <c r="CW44" s="15">
        <f t="shared" si="63"/>
        <v>0</v>
      </c>
      <c r="CX44" s="4">
        <f t="shared" si="64"/>
        <v>0</v>
      </c>
      <c r="CY44" s="16">
        <f t="shared" si="65"/>
        <v>0</v>
      </c>
      <c r="CZ44" s="52"/>
      <c r="DA44" s="53"/>
      <c r="DB44" s="54"/>
      <c r="DC44" s="54"/>
      <c r="DD44" s="54"/>
      <c r="DE44" s="54"/>
      <c r="DF44" s="54"/>
      <c r="DG44" s="5">
        <f t="shared" si="66"/>
        <v>0</v>
      </c>
      <c r="DH44" s="15">
        <f t="shared" si="67"/>
        <v>0</v>
      </c>
      <c r="DI44" s="4">
        <f t="shared" si="68"/>
        <v>0</v>
      </c>
      <c r="DJ44" s="16">
        <f t="shared" si="69"/>
        <v>0</v>
      </c>
    </row>
    <row r="45" spans="1:114" ht="13" x14ac:dyDescent="0.25">
      <c r="A45" s="49"/>
      <c r="B45" s="50"/>
      <c r="C45" s="51"/>
      <c r="D45" s="51"/>
      <c r="E45" s="51"/>
      <c r="F45" s="51"/>
      <c r="G45" s="51"/>
      <c r="H45" s="17" t="str">
        <f>IF(AND(OR($H$2="Y",$I$2="Y"),J45&lt;5,K45&lt;5),IF(AND(J45=#REF!,K45=#REF!),#REF!+1,1),"")</f>
        <v/>
      </c>
      <c r="I45" s="13" t="str">
        <f>IF(AND($I$2="Y",K45&gt;0,OR(AND(H45=1,H53=10),AND(H45=2,H62=20),AND(H45=3,H71=30),AND(H45=4,H80=40),AND(H45=5,H89=50),AND(H45=6,H98=60),AND(H45=7,H107=70),AND(H45=8,H116=80),AND(H45=9,H125=90),AND(H45=10,H134=100))),VLOOKUP(K45-1,SortLookup!$A$13:$B$16,2,FALSE),"")</f>
        <v/>
      </c>
      <c r="J45" s="12" t="str">
        <f>IF(ISNA(VLOOKUP(F45,SortLookup!$A$1:$B$5,2,FALSE))," ",VLOOKUP(F45,SortLookup!$A$1:$B$5,2,FALSE))</f>
        <v xml:space="preserve"> </v>
      </c>
      <c r="K45" s="18" t="str">
        <f>IF(ISNA(VLOOKUP(G45,SortLookup!$A$7:$B$11,2,FALSE))," ",VLOOKUP(G45,SortLookup!$A$7:$B$11,2,FALSE))</f>
        <v xml:space="preserve"> </v>
      </c>
      <c r="L45" s="30" t="str">
        <f t="shared" si="37"/>
        <v/>
      </c>
      <c r="M45" s="31">
        <f t="shared" si="38"/>
        <v>0</v>
      </c>
      <c r="N45" s="6">
        <f t="shared" si="39"/>
        <v>0</v>
      </c>
      <c r="O45" s="34">
        <f t="shared" si="40"/>
        <v>0</v>
      </c>
      <c r="P45" s="35">
        <f t="shared" si="41"/>
        <v>0</v>
      </c>
      <c r="Q45" s="52"/>
      <c r="R45" s="53"/>
      <c r="S45" s="53"/>
      <c r="T45" s="53"/>
      <c r="U45" s="53"/>
      <c r="V45" s="53"/>
      <c r="W45" s="53"/>
      <c r="X45" s="54"/>
      <c r="Y45" s="54"/>
      <c r="Z45" s="54"/>
      <c r="AA45" s="54"/>
      <c r="AB45" s="55"/>
      <c r="AC45" s="5">
        <f t="shared" si="42"/>
        <v>0</v>
      </c>
      <c r="AD45" s="15">
        <f t="shared" si="43"/>
        <v>0</v>
      </c>
      <c r="AE45" s="4">
        <f t="shared" si="44"/>
        <v>0</v>
      </c>
      <c r="AF45" s="16">
        <f t="shared" si="45"/>
        <v>0</v>
      </c>
      <c r="AG45" s="52"/>
      <c r="AH45" s="53"/>
      <c r="AI45" s="53"/>
      <c r="AJ45" s="53"/>
      <c r="AK45" s="54"/>
      <c r="AL45" s="54"/>
      <c r="AM45" s="54"/>
      <c r="AN45" s="54"/>
      <c r="AO45" s="54"/>
      <c r="AP45" s="5"/>
      <c r="AQ45" s="15"/>
      <c r="AR45" s="4"/>
      <c r="AS45" s="16"/>
      <c r="AT45" s="52"/>
      <c r="AU45" s="53"/>
      <c r="AV45" s="53"/>
      <c r="AW45" s="54"/>
      <c r="AX45" s="54"/>
      <c r="AY45" s="54"/>
      <c r="AZ45" s="54"/>
      <c r="BA45" s="54"/>
      <c r="BB45" s="5">
        <f t="shared" si="46"/>
        <v>0</v>
      </c>
      <c r="BC45" s="15">
        <f t="shared" si="47"/>
        <v>0</v>
      </c>
      <c r="BD45" s="4">
        <f t="shared" si="48"/>
        <v>0</v>
      </c>
      <c r="BE45" s="16">
        <f t="shared" si="49"/>
        <v>0</v>
      </c>
      <c r="BF45" s="52"/>
      <c r="BG45" s="53"/>
      <c r="BH45" s="53"/>
      <c r="BI45" s="54"/>
      <c r="BJ45" s="54"/>
      <c r="BK45" s="54"/>
      <c r="BL45" s="54"/>
      <c r="BM45" s="54"/>
      <c r="BN45" s="5">
        <f t="shared" si="50"/>
        <v>0</v>
      </c>
      <c r="BO45" s="15">
        <f t="shared" si="51"/>
        <v>0</v>
      </c>
      <c r="BP45" s="4">
        <f t="shared" si="52"/>
        <v>0</v>
      </c>
      <c r="BQ45" s="16">
        <f t="shared" si="53"/>
        <v>0</v>
      </c>
      <c r="BR45" s="52"/>
      <c r="BS45" s="53"/>
      <c r="BT45" s="53"/>
      <c r="BU45" s="54"/>
      <c r="BV45" s="54"/>
      <c r="BW45" s="54"/>
      <c r="BX45" s="54"/>
      <c r="BY45" s="54"/>
      <c r="BZ45" s="5">
        <f t="shared" si="54"/>
        <v>0</v>
      </c>
      <c r="CA45" s="15">
        <f t="shared" si="55"/>
        <v>0</v>
      </c>
      <c r="CB45" s="4">
        <f t="shared" si="56"/>
        <v>0</v>
      </c>
      <c r="CC45" s="16">
        <f t="shared" si="57"/>
        <v>0</v>
      </c>
      <c r="CD45" s="52"/>
      <c r="CE45" s="53"/>
      <c r="CF45" s="54"/>
      <c r="CG45" s="54"/>
      <c r="CH45" s="54"/>
      <c r="CI45" s="54"/>
      <c r="CJ45" s="54"/>
      <c r="CK45" s="5">
        <f t="shared" si="58"/>
        <v>0</v>
      </c>
      <c r="CL45" s="15">
        <f t="shared" si="59"/>
        <v>0</v>
      </c>
      <c r="CM45" s="4">
        <f t="shared" si="60"/>
        <v>0</v>
      </c>
      <c r="CN45" s="16">
        <f t="shared" si="61"/>
        <v>0</v>
      </c>
      <c r="CO45" s="52"/>
      <c r="CP45" s="53"/>
      <c r="CQ45" s="54"/>
      <c r="CR45" s="54"/>
      <c r="CS45" s="54"/>
      <c r="CT45" s="54"/>
      <c r="CU45" s="54"/>
      <c r="CV45" s="5">
        <f t="shared" si="62"/>
        <v>0</v>
      </c>
      <c r="CW45" s="15">
        <f t="shared" si="63"/>
        <v>0</v>
      </c>
      <c r="CX45" s="4">
        <f t="shared" si="64"/>
        <v>0</v>
      </c>
      <c r="CY45" s="16">
        <f t="shared" si="65"/>
        <v>0</v>
      </c>
      <c r="CZ45" s="52"/>
      <c r="DA45" s="53"/>
      <c r="DB45" s="54"/>
      <c r="DC45" s="54"/>
      <c r="DD45" s="54"/>
      <c r="DE45" s="54"/>
      <c r="DF45" s="54"/>
      <c r="DG45" s="5">
        <f t="shared" si="66"/>
        <v>0</v>
      </c>
      <c r="DH45" s="15">
        <f t="shared" si="67"/>
        <v>0</v>
      </c>
      <c r="DI45" s="4">
        <f t="shared" si="68"/>
        <v>0</v>
      </c>
      <c r="DJ45" s="16">
        <f t="shared" si="69"/>
        <v>0</v>
      </c>
    </row>
    <row r="46" spans="1:114" ht="13" x14ac:dyDescent="0.25">
      <c r="A46" s="49"/>
      <c r="B46" s="50"/>
      <c r="C46" s="51"/>
      <c r="D46" s="51"/>
      <c r="E46" s="51"/>
      <c r="F46" s="51"/>
      <c r="G46" s="51"/>
      <c r="H46" s="17" t="str">
        <f t="shared" ref="H46:H52" si="71">IF(AND(OR($H$2="Y",$I$2="Y"),J46&lt;5,K46&lt;5),IF(AND(J46=J45,K46=K45),H45+1,1),"")</f>
        <v/>
      </c>
      <c r="I46" s="13" t="str">
        <f>IF(AND($I$2="Y",K46&gt;0,OR(AND(H46=1,H54=10),AND(H46=2,H62=20),AND(H46=3,H70=30),AND(H46=4,H79=40),AND(H46=5,H88=50),AND(H46=6,H97=60),AND(H46=7,H106=70),AND(H46=8,H115=80),AND(H46=9,H124=90),AND(H46=10,H133=100))),VLOOKUP(K46-1,SortLookup!$A$13:$B$16,2,FALSE),"")</f>
        <v/>
      </c>
      <c r="J46" s="12" t="str">
        <f>IF(ISNA(VLOOKUP(F46,SortLookup!$A$1:$B$5,2,FALSE))," ",VLOOKUP(F46,SortLookup!$A$1:$B$5,2,FALSE))</f>
        <v xml:space="preserve"> </v>
      </c>
      <c r="K46" s="18" t="str">
        <f>IF(ISNA(VLOOKUP(G46,SortLookup!$A$7:$B$11,2,FALSE))," ",VLOOKUP(G46,SortLookup!$A$7:$B$11,2,FALSE))</f>
        <v xml:space="preserve"> </v>
      </c>
      <c r="L46" s="30" t="str">
        <f t="shared" si="37"/>
        <v/>
      </c>
      <c r="M46" s="31">
        <f t="shared" si="38"/>
        <v>0</v>
      </c>
      <c r="N46" s="6">
        <f t="shared" si="39"/>
        <v>0</v>
      </c>
      <c r="O46" s="34">
        <f t="shared" si="40"/>
        <v>0</v>
      </c>
      <c r="P46" s="35">
        <f t="shared" si="41"/>
        <v>0</v>
      </c>
      <c r="Q46" s="52"/>
      <c r="R46" s="53"/>
      <c r="S46" s="53"/>
      <c r="T46" s="53"/>
      <c r="U46" s="53"/>
      <c r="V46" s="53"/>
      <c r="W46" s="53"/>
      <c r="X46" s="54"/>
      <c r="Y46" s="54"/>
      <c r="Z46" s="54"/>
      <c r="AA46" s="54"/>
      <c r="AB46" s="55"/>
      <c r="AC46" s="5">
        <f t="shared" si="42"/>
        <v>0</v>
      </c>
      <c r="AD46" s="15">
        <f t="shared" si="43"/>
        <v>0</v>
      </c>
      <c r="AE46" s="4">
        <f t="shared" si="44"/>
        <v>0</v>
      </c>
      <c r="AF46" s="16">
        <f t="shared" si="45"/>
        <v>0</v>
      </c>
      <c r="AG46" s="52"/>
      <c r="AH46" s="53"/>
      <c r="AI46" s="53"/>
      <c r="AJ46" s="53"/>
      <c r="AK46" s="54"/>
      <c r="AL46" s="54"/>
      <c r="AM46" s="54"/>
      <c r="AN46" s="54"/>
      <c r="AO46" s="54"/>
      <c r="AP46" s="5"/>
      <c r="AQ46" s="15"/>
      <c r="AR46" s="4"/>
      <c r="AS46" s="16"/>
      <c r="AT46" s="52"/>
      <c r="AU46" s="53"/>
      <c r="AV46" s="53"/>
      <c r="AW46" s="54"/>
      <c r="AX46" s="54"/>
      <c r="AY46" s="54"/>
      <c r="AZ46" s="54"/>
      <c r="BA46" s="54"/>
      <c r="BB46" s="5">
        <f t="shared" si="46"/>
        <v>0</v>
      </c>
      <c r="BC46" s="15">
        <f t="shared" si="47"/>
        <v>0</v>
      </c>
      <c r="BD46" s="4">
        <f t="shared" si="48"/>
        <v>0</v>
      </c>
      <c r="BE46" s="16">
        <f t="shared" si="49"/>
        <v>0</v>
      </c>
      <c r="BF46" s="52"/>
      <c r="BG46" s="53"/>
      <c r="BH46" s="53"/>
      <c r="BI46" s="54"/>
      <c r="BJ46" s="54"/>
      <c r="BK46" s="54"/>
      <c r="BL46" s="54"/>
      <c r="BM46" s="54"/>
      <c r="BN46" s="5">
        <f t="shared" si="50"/>
        <v>0</v>
      </c>
      <c r="BO46" s="15">
        <f t="shared" si="51"/>
        <v>0</v>
      </c>
      <c r="BP46" s="4">
        <f t="shared" si="52"/>
        <v>0</v>
      </c>
      <c r="BQ46" s="16">
        <f t="shared" si="53"/>
        <v>0</v>
      </c>
      <c r="BR46" s="52"/>
      <c r="BS46" s="53"/>
      <c r="BT46" s="53"/>
      <c r="BU46" s="54"/>
      <c r="BV46" s="54"/>
      <c r="BW46" s="54"/>
      <c r="BX46" s="54"/>
      <c r="BY46" s="54"/>
      <c r="BZ46" s="5">
        <f t="shared" si="54"/>
        <v>0</v>
      </c>
      <c r="CA46" s="15">
        <f t="shared" si="55"/>
        <v>0</v>
      </c>
      <c r="CB46" s="4">
        <f t="shared" si="56"/>
        <v>0</v>
      </c>
      <c r="CC46" s="16">
        <f t="shared" si="57"/>
        <v>0</v>
      </c>
      <c r="CD46" s="52"/>
      <c r="CE46" s="53"/>
      <c r="CF46" s="54"/>
      <c r="CG46" s="54"/>
      <c r="CH46" s="54"/>
      <c r="CI46" s="54"/>
      <c r="CJ46" s="54"/>
      <c r="CK46" s="5">
        <f t="shared" si="58"/>
        <v>0</v>
      </c>
      <c r="CL46" s="15">
        <f t="shared" si="59"/>
        <v>0</v>
      </c>
      <c r="CM46" s="4">
        <f t="shared" si="60"/>
        <v>0</v>
      </c>
      <c r="CN46" s="16">
        <f t="shared" si="61"/>
        <v>0</v>
      </c>
      <c r="CO46" s="52"/>
      <c r="CP46" s="53"/>
      <c r="CQ46" s="54"/>
      <c r="CR46" s="54"/>
      <c r="CS46" s="54"/>
      <c r="CT46" s="54"/>
      <c r="CU46" s="54"/>
      <c r="CV46" s="5">
        <f t="shared" si="62"/>
        <v>0</v>
      </c>
      <c r="CW46" s="15">
        <f t="shared" si="63"/>
        <v>0</v>
      </c>
      <c r="CX46" s="4">
        <f t="shared" si="64"/>
        <v>0</v>
      </c>
      <c r="CY46" s="16">
        <f t="shared" si="65"/>
        <v>0</v>
      </c>
      <c r="CZ46" s="52"/>
      <c r="DA46" s="53"/>
      <c r="DB46" s="54"/>
      <c r="DC46" s="54"/>
      <c r="DD46" s="54"/>
      <c r="DE46" s="54"/>
      <c r="DF46" s="54"/>
      <c r="DG46" s="5">
        <f t="shared" si="66"/>
        <v>0</v>
      </c>
      <c r="DH46" s="15">
        <f t="shared" si="67"/>
        <v>0</v>
      </c>
      <c r="DI46" s="4">
        <f t="shared" si="68"/>
        <v>0</v>
      </c>
      <c r="DJ46" s="16">
        <f t="shared" si="69"/>
        <v>0</v>
      </c>
    </row>
    <row r="47" spans="1:114" ht="13" x14ac:dyDescent="0.25">
      <c r="A47" s="49"/>
      <c r="B47" s="50"/>
      <c r="C47" s="51"/>
      <c r="D47" s="51"/>
      <c r="E47" s="51"/>
      <c r="F47" s="51"/>
      <c r="G47" s="51"/>
      <c r="H47" s="17" t="str">
        <f t="shared" si="71"/>
        <v/>
      </c>
      <c r="I47" s="13" t="str">
        <f>IF(AND($I$2="Y",K47&gt;0,OR(AND(H47=1,H55=10),AND(H47=2,H64=20),AND(H47=3,H73=30),AND(H47=4,H82=40),AND(H47=5,H91=50),AND(H47=6,H100=60),AND(H47=7,H109=70),AND(H47=8,H118=80),AND(H47=9,H127=90),AND(H47=10,H136=100))),VLOOKUP(K47-1,SortLookup!$A$13:$B$16,2,FALSE),"")</f>
        <v/>
      </c>
      <c r="J47" s="12" t="str">
        <f>IF(ISNA(VLOOKUP(F47,SortLookup!$A$1:$B$5,2,FALSE))," ",VLOOKUP(F47,SortLookup!$A$1:$B$5,2,FALSE))</f>
        <v xml:space="preserve"> </v>
      </c>
      <c r="K47" s="18" t="str">
        <f>IF(ISNA(VLOOKUP(G47,SortLookup!$A$7:$B$11,2,FALSE))," ",VLOOKUP(G47,SortLookup!$A$7:$B$11,2,FALSE))</f>
        <v xml:space="preserve"> </v>
      </c>
      <c r="L47" s="30" t="str">
        <f t="shared" si="37"/>
        <v/>
      </c>
      <c r="M47" s="31">
        <f t="shared" si="38"/>
        <v>0</v>
      </c>
      <c r="N47" s="6">
        <f t="shared" si="39"/>
        <v>0</v>
      </c>
      <c r="O47" s="34">
        <f t="shared" si="40"/>
        <v>0</v>
      </c>
      <c r="P47" s="35">
        <f t="shared" si="41"/>
        <v>0</v>
      </c>
      <c r="Q47" s="52"/>
      <c r="R47" s="53"/>
      <c r="S47" s="53"/>
      <c r="T47" s="53"/>
      <c r="U47" s="53"/>
      <c r="V47" s="53"/>
      <c r="W47" s="53"/>
      <c r="X47" s="54"/>
      <c r="Y47" s="54"/>
      <c r="Z47" s="54"/>
      <c r="AA47" s="54"/>
      <c r="AB47" s="55"/>
      <c r="AC47" s="5">
        <f t="shared" si="42"/>
        <v>0</v>
      </c>
      <c r="AD47" s="15">
        <f t="shared" si="43"/>
        <v>0</v>
      </c>
      <c r="AE47" s="4">
        <f t="shared" si="44"/>
        <v>0</v>
      </c>
      <c r="AF47" s="16">
        <f t="shared" si="45"/>
        <v>0</v>
      </c>
      <c r="AG47" s="52"/>
      <c r="AH47" s="53"/>
      <c r="AI47" s="53"/>
      <c r="AJ47" s="53"/>
      <c r="AK47" s="54"/>
      <c r="AL47" s="54"/>
      <c r="AM47" s="54"/>
      <c r="AN47" s="54"/>
      <c r="AO47" s="54"/>
      <c r="AP47" s="5"/>
      <c r="AQ47" s="15"/>
      <c r="AR47" s="4"/>
      <c r="AS47" s="16"/>
      <c r="AT47" s="52"/>
      <c r="AU47" s="53"/>
      <c r="AV47" s="53"/>
      <c r="AW47" s="54"/>
      <c r="AX47" s="54"/>
      <c r="AY47" s="54"/>
      <c r="AZ47" s="54"/>
      <c r="BA47" s="54"/>
      <c r="BB47" s="5">
        <f t="shared" si="46"/>
        <v>0</v>
      </c>
      <c r="BC47" s="15">
        <f t="shared" si="47"/>
        <v>0</v>
      </c>
      <c r="BD47" s="4">
        <f t="shared" si="48"/>
        <v>0</v>
      </c>
      <c r="BE47" s="16">
        <f t="shared" si="49"/>
        <v>0</v>
      </c>
      <c r="BF47" s="52"/>
      <c r="BG47" s="53"/>
      <c r="BH47" s="53"/>
      <c r="BI47" s="54"/>
      <c r="BJ47" s="54"/>
      <c r="BK47" s="54"/>
      <c r="BL47" s="54"/>
      <c r="BM47" s="54"/>
      <c r="BN47" s="5">
        <f t="shared" si="50"/>
        <v>0</v>
      </c>
      <c r="BO47" s="15">
        <f t="shared" si="51"/>
        <v>0</v>
      </c>
      <c r="BP47" s="4">
        <f t="shared" si="52"/>
        <v>0</v>
      </c>
      <c r="BQ47" s="16">
        <f t="shared" si="53"/>
        <v>0</v>
      </c>
      <c r="BR47" s="52"/>
      <c r="BS47" s="53"/>
      <c r="BT47" s="53"/>
      <c r="BU47" s="54"/>
      <c r="BV47" s="54"/>
      <c r="BW47" s="54"/>
      <c r="BX47" s="54"/>
      <c r="BY47" s="54"/>
      <c r="BZ47" s="5">
        <f t="shared" si="54"/>
        <v>0</v>
      </c>
      <c r="CA47" s="15">
        <f t="shared" si="55"/>
        <v>0</v>
      </c>
      <c r="CB47" s="4">
        <f t="shared" si="56"/>
        <v>0</v>
      </c>
      <c r="CC47" s="16">
        <f t="shared" si="57"/>
        <v>0</v>
      </c>
      <c r="CD47" s="52"/>
      <c r="CE47" s="53"/>
      <c r="CF47" s="54"/>
      <c r="CG47" s="54"/>
      <c r="CH47" s="54"/>
      <c r="CI47" s="54"/>
      <c r="CJ47" s="54"/>
      <c r="CK47" s="5">
        <f t="shared" si="58"/>
        <v>0</v>
      </c>
      <c r="CL47" s="15">
        <f t="shared" si="59"/>
        <v>0</v>
      </c>
      <c r="CM47" s="4">
        <f t="shared" si="60"/>
        <v>0</v>
      </c>
      <c r="CN47" s="16">
        <f t="shared" si="61"/>
        <v>0</v>
      </c>
      <c r="CO47" s="52"/>
      <c r="CP47" s="53"/>
      <c r="CQ47" s="54"/>
      <c r="CR47" s="54"/>
      <c r="CS47" s="54"/>
      <c r="CT47" s="54"/>
      <c r="CU47" s="54"/>
      <c r="CV47" s="5">
        <f t="shared" si="62"/>
        <v>0</v>
      </c>
      <c r="CW47" s="15">
        <f t="shared" si="63"/>
        <v>0</v>
      </c>
      <c r="CX47" s="4">
        <f t="shared" si="64"/>
        <v>0</v>
      </c>
      <c r="CY47" s="16">
        <f t="shared" si="65"/>
        <v>0</v>
      </c>
      <c r="CZ47" s="52"/>
      <c r="DA47" s="53"/>
      <c r="DB47" s="54"/>
      <c r="DC47" s="54"/>
      <c r="DD47" s="54"/>
      <c r="DE47" s="54"/>
      <c r="DF47" s="54"/>
      <c r="DG47" s="5">
        <f t="shared" si="66"/>
        <v>0</v>
      </c>
      <c r="DH47" s="15">
        <f t="shared" si="67"/>
        <v>0</v>
      </c>
      <c r="DI47" s="4">
        <f t="shared" si="68"/>
        <v>0</v>
      </c>
      <c r="DJ47" s="16">
        <f t="shared" si="69"/>
        <v>0</v>
      </c>
    </row>
    <row r="48" spans="1:114" ht="13" x14ac:dyDescent="0.25">
      <c r="A48" s="49"/>
      <c r="B48" s="50"/>
      <c r="C48" s="51"/>
      <c r="D48" s="51"/>
      <c r="E48" s="51"/>
      <c r="F48" s="51"/>
      <c r="G48" s="51"/>
      <c r="H48" s="17" t="str">
        <f t="shared" si="71"/>
        <v/>
      </c>
      <c r="I48" s="13" t="str">
        <f>IF(AND($I$2="Y",K48&gt;0,OR(AND(H48=1,H56=10),AND(H48=2,H64=20),AND(H48=3,H72=30),AND(H48=4,H81=40),AND(H48=5,H90=50),AND(H48=6,H99=60),AND(H48=7,H108=70),AND(H48=8,H117=80),AND(H48=9,H126=90),AND(H48=10,H135=100))),VLOOKUP(K48-1,SortLookup!$A$13:$B$16,2,FALSE),"")</f>
        <v/>
      </c>
      <c r="J48" s="12" t="str">
        <f>IF(ISNA(VLOOKUP(F48,SortLookup!$A$1:$B$5,2,FALSE))," ",VLOOKUP(F48,SortLookup!$A$1:$B$5,2,FALSE))</f>
        <v xml:space="preserve"> </v>
      </c>
      <c r="K48" s="18" t="str">
        <f>IF(ISNA(VLOOKUP(G48,SortLookup!$A$7:$B$11,2,FALSE))," ",VLOOKUP(G48,SortLookup!$A$7:$B$11,2,FALSE))</f>
        <v xml:space="preserve"> </v>
      </c>
      <c r="L48" s="30" t="str">
        <f t="shared" si="37"/>
        <v/>
      </c>
      <c r="M48" s="31">
        <f t="shared" si="38"/>
        <v>0</v>
      </c>
      <c r="N48" s="6">
        <f t="shared" si="39"/>
        <v>0</v>
      </c>
      <c r="O48" s="34">
        <f t="shared" si="40"/>
        <v>0</v>
      </c>
      <c r="P48" s="35">
        <f t="shared" si="41"/>
        <v>0</v>
      </c>
      <c r="Q48" s="52"/>
      <c r="R48" s="53"/>
      <c r="S48" s="53"/>
      <c r="T48" s="53"/>
      <c r="U48" s="53"/>
      <c r="V48" s="53"/>
      <c r="W48" s="53"/>
      <c r="X48" s="54"/>
      <c r="Y48" s="54"/>
      <c r="Z48" s="54"/>
      <c r="AA48" s="54"/>
      <c r="AB48" s="55"/>
      <c r="AC48" s="5">
        <f t="shared" si="42"/>
        <v>0</v>
      </c>
      <c r="AD48" s="15">
        <f t="shared" si="43"/>
        <v>0</v>
      </c>
      <c r="AE48" s="4">
        <f t="shared" si="44"/>
        <v>0</v>
      </c>
      <c r="AF48" s="16">
        <f t="shared" si="45"/>
        <v>0</v>
      </c>
      <c r="AG48" s="52"/>
      <c r="AH48" s="53"/>
      <c r="AI48" s="53"/>
      <c r="AJ48" s="53"/>
      <c r="AK48" s="54"/>
      <c r="AL48" s="54"/>
      <c r="AM48" s="54"/>
      <c r="AN48" s="54"/>
      <c r="AO48" s="54"/>
      <c r="AP48" s="5"/>
      <c r="AQ48" s="15"/>
      <c r="AR48" s="4"/>
      <c r="AS48" s="16"/>
      <c r="AT48" s="52"/>
      <c r="AU48" s="53"/>
      <c r="AV48" s="53"/>
      <c r="AW48" s="54"/>
      <c r="AX48" s="54"/>
      <c r="AY48" s="54"/>
      <c r="AZ48" s="54"/>
      <c r="BA48" s="54"/>
      <c r="BB48" s="5">
        <f t="shared" si="46"/>
        <v>0</v>
      </c>
      <c r="BC48" s="15">
        <f t="shared" si="47"/>
        <v>0</v>
      </c>
      <c r="BD48" s="4">
        <f t="shared" si="48"/>
        <v>0</v>
      </c>
      <c r="BE48" s="16">
        <f t="shared" si="49"/>
        <v>0</v>
      </c>
      <c r="BF48" s="52"/>
      <c r="BG48" s="53"/>
      <c r="BH48" s="53"/>
      <c r="BI48" s="54"/>
      <c r="BJ48" s="54"/>
      <c r="BK48" s="54"/>
      <c r="BL48" s="54"/>
      <c r="BM48" s="54"/>
      <c r="BN48" s="5">
        <f t="shared" si="50"/>
        <v>0</v>
      </c>
      <c r="BO48" s="15">
        <f t="shared" si="51"/>
        <v>0</v>
      </c>
      <c r="BP48" s="4">
        <f t="shared" si="52"/>
        <v>0</v>
      </c>
      <c r="BQ48" s="16">
        <f t="shared" si="53"/>
        <v>0</v>
      </c>
      <c r="BR48" s="52"/>
      <c r="BS48" s="53"/>
      <c r="BT48" s="53"/>
      <c r="BU48" s="54"/>
      <c r="BV48" s="54"/>
      <c r="BW48" s="54"/>
      <c r="BX48" s="54"/>
      <c r="BY48" s="54"/>
      <c r="BZ48" s="5">
        <f t="shared" si="54"/>
        <v>0</v>
      </c>
      <c r="CA48" s="15">
        <f t="shared" si="55"/>
        <v>0</v>
      </c>
      <c r="CB48" s="4">
        <f t="shared" si="56"/>
        <v>0</v>
      </c>
      <c r="CC48" s="16">
        <f t="shared" si="57"/>
        <v>0</v>
      </c>
      <c r="CD48" s="52"/>
      <c r="CE48" s="53"/>
      <c r="CF48" s="54"/>
      <c r="CG48" s="54"/>
      <c r="CH48" s="54"/>
      <c r="CI48" s="54"/>
      <c r="CJ48" s="54"/>
      <c r="CK48" s="5">
        <f t="shared" si="58"/>
        <v>0</v>
      </c>
      <c r="CL48" s="15">
        <f t="shared" si="59"/>
        <v>0</v>
      </c>
      <c r="CM48" s="4">
        <f t="shared" si="60"/>
        <v>0</v>
      </c>
      <c r="CN48" s="16">
        <f t="shared" si="61"/>
        <v>0</v>
      </c>
      <c r="CO48" s="52"/>
      <c r="CP48" s="53"/>
      <c r="CQ48" s="54"/>
      <c r="CR48" s="54"/>
      <c r="CS48" s="54"/>
      <c r="CT48" s="54"/>
      <c r="CU48" s="54"/>
      <c r="CV48" s="5">
        <f t="shared" si="62"/>
        <v>0</v>
      </c>
      <c r="CW48" s="15">
        <f t="shared" si="63"/>
        <v>0</v>
      </c>
      <c r="CX48" s="4">
        <f t="shared" si="64"/>
        <v>0</v>
      </c>
      <c r="CY48" s="16">
        <f t="shared" si="65"/>
        <v>0</v>
      </c>
      <c r="CZ48" s="52"/>
      <c r="DA48" s="53"/>
      <c r="DB48" s="54"/>
      <c r="DC48" s="54"/>
      <c r="DD48" s="54"/>
      <c r="DE48" s="54"/>
      <c r="DF48" s="54"/>
      <c r="DG48" s="5">
        <f t="shared" si="66"/>
        <v>0</v>
      </c>
      <c r="DH48" s="15">
        <f t="shared" si="67"/>
        <v>0</v>
      </c>
      <c r="DI48" s="4">
        <f t="shared" si="68"/>
        <v>0</v>
      </c>
      <c r="DJ48" s="16">
        <f t="shared" si="69"/>
        <v>0</v>
      </c>
    </row>
    <row r="49" spans="1:114" ht="13" x14ac:dyDescent="0.25">
      <c r="A49" s="49"/>
      <c r="B49" s="50"/>
      <c r="C49" s="51"/>
      <c r="D49" s="51"/>
      <c r="E49" s="51"/>
      <c r="F49" s="51"/>
      <c r="G49" s="51"/>
      <c r="H49" s="17" t="str">
        <f t="shared" si="71"/>
        <v/>
      </c>
      <c r="I49" s="13" t="str">
        <f>IF(AND($I$2="Y",K49&gt;0,OR(AND(H49=1,H58=10),AND(H49=2,H67=20),AND(H49=3,H76=30),AND(H49=4,H85=40),AND(H49=5,H94=50),AND(H49=6,H103=60),AND(H49=7,H112=70),AND(H49=8,H121=80),AND(H49=9,H130=90),AND(H49=10,H139=100))),VLOOKUP(K49-1,SortLookup!$A$13:$B$16,2,FALSE),"")</f>
        <v/>
      </c>
      <c r="J49" s="12" t="str">
        <f>IF(ISNA(VLOOKUP(F49,SortLookup!$A$1:$B$5,2,FALSE))," ",VLOOKUP(F49,SortLookup!$A$1:$B$5,2,FALSE))</f>
        <v xml:space="preserve"> </v>
      </c>
      <c r="K49" s="18" t="str">
        <f>IF(ISNA(VLOOKUP(G49,SortLookup!$A$7:$B$11,2,FALSE))," ",VLOOKUP(G49,SortLookup!$A$7:$B$11,2,FALSE))</f>
        <v xml:space="preserve"> </v>
      </c>
      <c r="L49" s="30" t="str">
        <f t="shared" si="37"/>
        <v/>
      </c>
      <c r="M49" s="31">
        <f t="shared" si="38"/>
        <v>0</v>
      </c>
      <c r="N49" s="6">
        <f t="shared" si="39"/>
        <v>0</v>
      </c>
      <c r="O49" s="34">
        <f t="shared" si="40"/>
        <v>0</v>
      </c>
      <c r="P49" s="35">
        <f t="shared" si="41"/>
        <v>0</v>
      </c>
      <c r="Q49" s="52"/>
      <c r="R49" s="53"/>
      <c r="S49" s="53"/>
      <c r="T49" s="53"/>
      <c r="U49" s="53"/>
      <c r="V49" s="53"/>
      <c r="W49" s="53"/>
      <c r="X49" s="54"/>
      <c r="Y49" s="54"/>
      <c r="Z49" s="54"/>
      <c r="AA49" s="54"/>
      <c r="AB49" s="55"/>
      <c r="AC49" s="5">
        <f t="shared" si="42"/>
        <v>0</v>
      </c>
      <c r="AD49" s="15">
        <f t="shared" si="43"/>
        <v>0</v>
      </c>
      <c r="AE49" s="4">
        <f t="shared" si="44"/>
        <v>0</v>
      </c>
      <c r="AF49" s="16">
        <f t="shared" si="45"/>
        <v>0</v>
      </c>
      <c r="AG49" s="52"/>
      <c r="AH49" s="53"/>
      <c r="AI49" s="53"/>
      <c r="AJ49" s="53"/>
      <c r="AK49" s="54"/>
      <c r="AL49" s="54"/>
      <c r="AM49" s="54"/>
      <c r="AN49" s="54"/>
      <c r="AO49" s="54"/>
      <c r="AP49" s="5"/>
      <c r="AQ49" s="15"/>
      <c r="AR49" s="4"/>
      <c r="AS49" s="16"/>
      <c r="AT49" s="52"/>
      <c r="AU49" s="53"/>
      <c r="AV49" s="53"/>
      <c r="AW49" s="54"/>
      <c r="AX49" s="54"/>
      <c r="AY49" s="54"/>
      <c r="AZ49" s="54"/>
      <c r="BA49" s="54"/>
      <c r="BB49" s="5">
        <f t="shared" si="46"/>
        <v>0</v>
      </c>
      <c r="BC49" s="15">
        <f t="shared" si="47"/>
        <v>0</v>
      </c>
      <c r="BD49" s="4">
        <f t="shared" si="48"/>
        <v>0</v>
      </c>
      <c r="BE49" s="16">
        <f t="shared" si="49"/>
        <v>0</v>
      </c>
      <c r="BF49" s="52"/>
      <c r="BG49" s="53"/>
      <c r="BH49" s="53"/>
      <c r="BI49" s="54"/>
      <c r="BJ49" s="54"/>
      <c r="BK49" s="54"/>
      <c r="BL49" s="54"/>
      <c r="BM49" s="54"/>
      <c r="BN49" s="5">
        <f t="shared" si="50"/>
        <v>0</v>
      </c>
      <c r="BO49" s="15">
        <f t="shared" si="51"/>
        <v>0</v>
      </c>
      <c r="BP49" s="4">
        <f t="shared" si="52"/>
        <v>0</v>
      </c>
      <c r="BQ49" s="16">
        <f t="shared" si="53"/>
        <v>0</v>
      </c>
      <c r="BR49" s="52"/>
      <c r="BS49" s="53"/>
      <c r="BT49" s="53"/>
      <c r="BU49" s="54"/>
      <c r="BV49" s="54"/>
      <c r="BW49" s="54"/>
      <c r="BX49" s="54"/>
      <c r="BY49" s="54"/>
      <c r="BZ49" s="5">
        <f t="shared" si="54"/>
        <v>0</v>
      </c>
      <c r="CA49" s="15">
        <f t="shared" si="55"/>
        <v>0</v>
      </c>
      <c r="CB49" s="4">
        <f t="shared" si="56"/>
        <v>0</v>
      </c>
      <c r="CC49" s="16">
        <f t="shared" si="57"/>
        <v>0</v>
      </c>
      <c r="CD49" s="52"/>
      <c r="CE49" s="53"/>
      <c r="CF49" s="54"/>
      <c r="CG49" s="54"/>
      <c r="CH49" s="54"/>
      <c r="CI49" s="54"/>
      <c r="CJ49" s="54"/>
      <c r="CK49" s="5">
        <f t="shared" si="58"/>
        <v>0</v>
      </c>
      <c r="CL49" s="15">
        <f t="shared" si="59"/>
        <v>0</v>
      </c>
      <c r="CM49" s="4">
        <f t="shared" si="60"/>
        <v>0</v>
      </c>
      <c r="CN49" s="16">
        <f t="shared" si="61"/>
        <v>0</v>
      </c>
      <c r="CO49" s="52"/>
      <c r="CP49" s="53"/>
      <c r="CQ49" s="54"/>
      <c r="CR49" s="54"/>
      <c r="CS49" s="54"/>
      <c r="CT49" s="54"/>
      <c r="CU49" s="54"/>
      <c r="CV49" s="5">
        <f t="shared" si="62"/>
        <v>0</v>
      </c>
      <c r="CW49" s="15">
        <f t="shared" si="63"/>
        <v>0</v>
      </c>
      <c r="CX49" s="4">
        <f t="shared" si="64"/>
        <v>0</v>
      </c>
      <c r="CY49" s="16">
        <f t="shared" si="65"/>
        <v>0</v>
      </c>
      <c r="CZ49" s="52"/>
      <c r="DA49" s="53"/>
      <c r="DB49" s="54"/>
      <c r="DC49" s="54"/>
      <c r="DD49" s="54"/>
      <c r="DE49" s="54"/>
      <c r="DF49" s="54"/>
      <c r="DG49" s="5">
        <f t="shared" si="66"/>
        <v>0</v>
      </c>
      <c r="DH49" s="15">
        <f t="shared" si="67"/>
        <v>0</v>
      </c>
      <c r="DI49" s="4">
        <f t="shared" si="68"/>
        <v>0</v>
      </c>
      <c r="DJ49" s="16">
        <f t="shared" si="69"/>
        <v>0</v>
      </c>
    </row>
    <row r="50" spans="1:114" ht="13" x14ac:dyDescent="0.25">
      <c r="A50" s="49"/>
      <c r="B50" s="50"/>
      <c r="C50" s="51"/>
      <c r="D50" s="51"/>
      <c r="E50" s="51"/>
      <c r="F50" s="51"/>
      <c r="G50" s="51"/>
      <c r="H50" s="17" t="str">
        <f t="shared" si="71"/>
        <v/>
      </c>
      <c r="I50" s="13" t="str">
        <f>IF(AND($I$2="Y",K50&gt;0,OR(AND(H50=1,H57=10),AND(H50=2,H65=20),AND(H50=3,H74=30),AND(H50=4,H83=40),AND(H50=5,H92=50),AND(H50=6,H101=60),AND(H50=7,H110=70),AND(H50=8,H119=80),AND(H50=9,H128=90),AND(H50=10,H137=100))),VLOOKUP(K50-1,SortLookup!$A$13:$B$16,2,FALSE),"")</f>
        <v/>
      </c>
      <c r="J50" s="12" t="str">
        <f>IF(ISNA(VLOOKUP(F50,SortLookup!$A$1:$B$5,2,FALSE))," ",VLOOKUP(F50,SortLookup!$A$1:$B$5,2,FALSE))</f>
        <v xml:space="preserve"> </v>
      </c>
      <c r="K50" s="18" t="str">
        <f>IF(ISNA(VLOOKUP(G50,SortLookup!$A$7:$B$11,2,FALSE))," ",VLOOKUP(G50,SortLookup!$A$7:$B$11,2,FALSE))</f>
        <v xml:space="preserve"> </v>
      </c>
      <c r="L50" s="30" t="str">
        <f t="shared" si="37"/>
        <v/>
      </c>
      <c r="M50" s="31">
        <f t="shared" si="38"/>
        <v>0</v>
      </c>
      <c r="N50" s="6">
        <f t="shared" si="39"/>
        <v>0</v>
      </c>
      <c r="O50" s="34">
        <f t="shared" si="40"/>
        <v>0</v>
      </c>
      <c r="P50" s="35">
        <f t="shared" si="41"/>
        <v>0</v>
      </c>
      <c r="Q50" s="52"/>
      <c r="R50" s="53"/>
      <c r="S50" s="53"/>
      <c r="T50" s="53"/>
      <c r="U50" s="53"/>
      <c r="V50" s="53"/>
      <c r="W50" s="53"/>
      <c r="X50" s="54"/>
      <c r="Y50" s="54"/>
      <c r="Z50" s="54"/>
      <c r="AA50" s="54"/>
      <c r="AB50" s="55"/>
      <c r="AC50" s="5">
        <f t="shared" si="42"/>
        <v>0</v>
      </c>
      <c r="AD50" s="15">
        <f t="shared" si="43"/>
        <v>0</v>
      </c>
      <c r="AE50" s="4">
        <f t="shared" si="44"/>
        <v>0</v>
      </c>
      <c r="AF50" s="16">
        <f t="shared" si="45"/>
        <v>0</v>
      </c>
      <c r="AG50" s="52"/>
      <c r="AH50" s="53"/>
      <c r="AI50" s="53"/>
      <c r="AJ50" s="53"/>
      <c r="AK50" s="54"/>
      <c r="AL50" s="54"/>
      <c r="AM50" s="54"/>
      <c r="AN50" s="54"/>
      <c r="AO50" s="54"/>
      <c r="AP50" s="5"/>
      <c r="AQ50" s="15"/>
      <c r="AR50" s="4"/>
      <c r="AS50" s="16"/>
      <c r="AT50" s="52"/>
      <c r="AU50" s="53"/>
      <c r="AV50" s="53"/>
      <c r="AW50" s="54"/>
      <c r="AX50" s="54"/>
      <c r="AY50" s="54"/>
      <c r="AZ50" s="54"/>
      <c r="BA50" s="54"/>
      <c r="BB50" s="5">
        <f t="shared" si="46"/>
        <v>0</v>
      </c>
      <c r="BC50" s="15">
        <f t="shared" si="47"/>
        <v>0</v>
      </c>
      <c r="BD50" s="4">
        <f t="shared" si="48"/>
        <v>0</v>
      </c>
      <c r="BE50" s="16">
        <f t="shared" si="49"/>
        <v>0</v>
      </c>
      <c r="BF50" s="52"/>
      <c r="BG50" s="53"/>
      <c r="BH50" s="53"/>
      <c r="BI50" s="54"/>
      <c r="BJ50" s="54"/>
      <c r="BK50" s="54"/>
      <c r="BL50" s="54"/>
      <c r="BM50" s="54"/>
      <c r="BN50" s="5">
        <f t="shared" si="50"/>
        <v>0</v>
      </c>
      <c r="BO50" s="15">
        <f t="shared" si="51"/>
        <v>0</v>
      </c>
      <c r="BP50" s="4">
        <f t="shared" si="52"/>
        <v>0</v>
      </c>
      <c r="BQ50" s="16">
        <f t="shared" si="53"/>
        <v>0</v>
      </c>
      <c r="BR50" s="52"/>
      <c r="BS50" s="53"/>
      <c r="BT50" s="53"/>
      <c r="BU50" s="54"/>
      <c r="BV50" s="54"/>
      <c r="BW50" s="54"/>
      <c r="BX50" s="54"/>
      <c r="BY50" s="54"/>
      <c r="BZ50" s="5">
        <f t="shared" si="54"/>
        <v>0</v>
      </c>
      <c r="CA50" s="15">
        <f t="shared" si="55"/>
        <v>0</v>
      </c>
      <c r="CB50" s="4">
        <f t="shared" si="56"/>
        <v>0</v>
      </c>
      <c r="CC50" s="16">
        <f t="shared" si="57"/>
        <v>0</v>
      </c>
      <c r="CD50" s="52"/>
      <c r="CE50" s="53"/>
      <c r="CF50" s="54"/>
      <c r="CG50" s="54"/>
      <c r="CH50" s="54"/>
      <c r="CI50" s="54"/>
      <c r="CJ50" s="54"/>
      <c r="CK50" s="5">
        <f t="shared" si="58"/>
        <v>0</v>
      </c>
      <c r="CL50" s="15">
        <f t="shared" si="59"/>
        <v>0</v>
      </c>
      <c r="CM50" s="4">
        <f t="shared" si="60"/>
        <v>0</v>
      </c>
      <c r="CN50" s="16">
        <f t="shared" si="61"/>
        <v>0</v>
      </c>
      <c r="CO50" s="52"/>
      <c r="CP50" s="53"/>
      <c r="CQ50" s="54"/>
      <c r="CR50" s="54"/>
      <c r="CS50" s="54"/>
      <c r="CT50" s="54"/>
      <c r="CU50" s="54"/>
      <c r="CV50" s="5">
        <f t="shared" si="62"/>
        <v>0</v>
      </c>
      <c r="CW50" s="15">
        <f t="shared" si="63"/>
        <v>0</v>
      </c>
      <c r="CX50" s="4">
        <f t="shared" si="64"/>
        <v>0</v>
      </c>
      <c r="CY50" s="16">
        <f t="shared" si="65"/>
        <v>0</v>
      </c>
      <c r="CZ50" s="52"/>
      <c r="DA50" s="53"/>
      <c r="DB50" s="54"/>
      <c r="DC50" s="54"/>
      <c r="DD50" s="54"/>
      <c r="DE50" s="54"/>
      <c r="DF50" s="54"/>
      <c r="DG50" s="5">
        <f t="shared" si="66"/>
        <v>0</v>
      </c>
      <c r="DH50" s="15">
        <f t="shared" si="67"/>
        <v>0</v>
      </c>
      <c r="DI50" s="4">
        <f t="shared" si="68"/>
        <v>0</v>
      </c>
      <c r="DJ50" s="16">
        <f t="shared" si="69"/>
        <v>0</v>
      </c>
    </row>
    <row r="51" spans="1:114" ht="13" x14ac:dyDescent="0.25">
      <c r="A51" s="49"/>
      <c r="B51" s="50"/>
      <c r="C51" s="51"/>
      <c r="D51" s="51"/>
      <c r="E51" s="51"/>
      <c r="F51" s="51"/>
      <c r="G51" s="51"/>
      <c r="H51" s="17" t="str">
        <f t="shared" si="71"/>
        <v/>
      </c>
      <c r="I51" s="13" t="str">
        <f>IF(AND($I$2="Y",K51&gt;0,OR(AND(H51=1,H58=10),AND(H51=2,H66=20),AND(H51=3,H75=30),AND(H51=4,H84=40),AND(H51=5,H93=50),AND(H51=6,H102=60),AND(H51=7,H111=70),AND(H51=8,H120=80),AND(H51=9,H129=90),AND(H51=10,H138=100))),VLOOKUP(K51-1,SortLookup!$A$13:$B$16,2,FALSE),"")</f>
        <v/>
      </c>
      <c r="J51" s="12" t="str">
        <f>IF(ISNA(VLOOKUP(F51,SortLookup!$A$1:$B$5,2,FALSE))," ",VLOOKUP(F51,SortLookup!$A$1:$B$5,2,FALSE))</f>
        <v xml:space="preserve"> </v>
      </c>
      <c r="K51" s="18" t="str">
        <f>IF(ISNA(VLOOKUP(G51,SortLookup!$A$7:$B$11,2,FALSE))," ",VLOOKUP(G51,SortLookup!$A$7:$B$11,2,FALSE))</f>
        <v xml:space="preserve"> </v>
      </c>
      <c r="L51" s="30" t="str">
        <f t="shared" si="37"/>
        <v/>
      </c>
      <c r="M51" s="31">
        <f t="shared" si="38"/>
        <v>0</v>
      </c>
      <c r="N51" s="6">
        <f t="shared" si="39"/>
        <v>0</v>
      </c>
      <c r="O51" s="34">
        <f t="shared" si="40"/>
        <v>0</v>
      </c>
      <c r="P51" s="35">
        <f t="shared" si="41"/>
        <v>0</v>
      </c>
      <c r="Q51" s="52"/>
      <c r="R51" s="53"/>
      <c r="S51" s="53"/>
      <c r="T51" s="53"/>
      <c r="U51" s="53"/>
      <c r="V51" s="53"/>
      <c r="W51" s="53"/>
      <c r="X51" s="54"/>
      <c r="Y51" s="54"/>
      <c r="Z51" s="54"/>
      <c r="AA51" s="54"/>
      <c r="AB51" s="55"/>
      <c r="AC51" s="5">
        <f t="shared" si="42"/>
        <v>0</v>
      </c>
      <c r="AD51" s="15">
        <f t="shared" si="43"/>
        <v>0</v>
      </c>
      <c r="AE51" s="4">
        <f t="shared" si="44"/>
        <v>0</v>
      </c>
      <c r="AF51" s="16">
        <f t="shared" si="45"/>
        <v>0</v>
      </c>
      <c r="AG51" s="52"/>
      <c r="AH51" s="53"/>
      <c r="AI51" s="53"/>
      <c r="AJ51" s="53"/>
      <c r="AK51" s="54"/>
      <c r="AL51" s="54"/>
      <c r="AM51" s="54"/>
      <c r="AN51" s="54"/>
      <c r="AO51" s="54"/>
      <c r="AP51" s="5"/>
      <c r="AQ51" s="15"/>
      <c r="AR51" s="4"/>
      <c r="AS51" s="16"/>
      <c r="AT51" s="52"/>
      <c r="AU51" s="53"/>
      <c r="AV51" s="53"/>
      <c r="AW51" s="54"/>
      <c r="AX51" s="54"/>
      <c r="AY51" s="54"/>
      <c r="AZ51" s="54"/>
      <c r="BA51" s="54"/>
      <c r="BB51" s="5">
        <f t="shared" si="46"/>
        <v>0</v>
      </c>
      <c r="BC51" s="15">
        <f t="shared" si="47"/>
        <v>0</v>
      </c>
      <c r="BD51" s="4">
        <f t="shared" si="48"/>
        <v>0</v>
      </c>
      <c r="BE51" s="16">
        <f t="shared" si="49"/>
        <v>0</v>
      </c>
      <c r="BF51" s="52"/>
      <c r="BG51" s="53"/>
      <c r="BH51" s="53"/>
      <c r="BI51" s="54"/>
      <c r="BJ51" s="54"/>
      <c r="BK51" s="54"/>
      <c r="BL51" s="54"/>
      <c r="BM51" s="54"/>
      <c r="BN51" s="5">
        <f t="shared" si="50"/>
        <v>0</v>
      </c>
      <c r="BO51" s="15">
        <f t="shared" si="51"/>
        <v>0</v>
      </c>
      <c r="BP51" s="4">
        <f t="shared" si="52"/>
        <v>0</v>
      </c>
      <c r="BQ51" s="16">
        <f t="shared" si="53"/>
        <v>0</v>
      </c>
      <c r="BR51" s="52"/>
      <c r="BS51" s="53"/>
      <c r="BT51" s="53"/>
      <c r="BU51" s="54"/>
      <c r="BV51" s="54"/>
      <c r="BW51" s="54"/>
      <c r="BX51" s="54"/>
      <c r="BY51" s="54"/>
      <c r="BZ51" s="5">
        <f t="shared" si="54"/>
        <v>0</v>
      </c>
      <c r="CA51" s="15">
        <f t="shared" si="55"/>
        <v>0</v>
      </c>
      <c r="CB51" s="4">
        <f t="shared" si="56"/>
        <v>0</v>
      </c>
      <c r="CC51" s="16">
        <f t="shared" si="57"/>
        <v>0</v>
      </c>
      <c r="CD51" s="52"/>
      <c r="CE51" s="53"/>
      <c r="CF51" s="54"/>
      <c r="CG51" s="54"/>
      <c r="CH51" s="54"/>
      <c r="CI51" s="54"/>
      <c r="CJ51" s="54"/>
      <c r="CK51" s="5">
        <f t="shared" si="58"/>
        <v>0</v>
      </c>
      <c r="CL51" s="15">
        <f t="shared" si="59"/>
        <v>0</v>
      </c>
      <c r="CM51" s="4">
        <f t="shared" si="60"/>
        <v>0</v>
      </c>
      <c r="CN51" s="16">
        <f t="shared" si="61"/>
        <v>0</v>
      </c>
      <c r="CO51" s="52"/>
      <c r="CP51" s="53"/>
      <c r="CQ51" s="54"/>
      <c r="CR51" s="54"/>
      <c r="CS51" s="54"/>
      <c r="CT51" s="54"/>
      <c r="CU51" s="54"/>
      <c r="CV51" s="5">
        <f t="shared" si="62"/>
        <v>0</v>
      </c>
      <c r="CW51" s="15">
        <f t="shared" si="63"/>
        <v>0</v>
      </c>
      <c r="CX51" s="4">
        <f t="shared" si="64"/>
        <v>0</v>
      </c>
      <c r="CY51" s="16">
        <f t="shared" si="65"/>
        <v>0</v>
      </c>
      <c r="CZ51" s="52"/>
      <c r="DA51" s="53"/>
      <c r="DB51" s="54"/>
      <c r="DC51" s="54"/>
      <c r="DD51" s="54"/>
      <c r="DE51" s="54"/>
      <c r="DF51" s="54"/>
      <c r="DG51" s="5">
        <f t="shared" si="66"/>
        <v>0</v>
      </c>
      <c r="DH51" s="15">
        <f t="shared" si="67"/>
        <v>0</v>
      </c>
      <c r="DI51" s="4">
        <f t="shared" si="68"/>
        <v>0</v>
      </c>
      <c r="DJ51" s="16">
        <f t="shared" si="69"/>
        <v>0</v>
      </c>
    </row>
    <row r="52" spans="1:114" ht="13" x14ac:dyDescent="0.25">
      <c r="A52" s="49"/>
      <c r="B52" s="50"/>
      <c r="C52" s="51"/>
      <c r="D52" s="51"/>
      <c r="E52" s="51"/>
      <c r="F52" s="51"/>
      <c r="G52" s="51"/>
      <c r="H52" s="17" t="str">
        <f t="shared" si="71"/>
        <v/>
      </c>
      <c r="I52" s="13" t="str">
        <f>IF(AND($I$2="Y",K52&gt;0,OR(AND(H52=1,H60=10),AND(H52=2,H69=20),AND(H52=3,H78=30),AND(H52=4,H87=40),AND(H52=5,H96=50),AND(H52=6,H105=60),AND(H52=7,H114=70),AND(H52=8,H123=80),AND(H52=9,H132=90),AND(H52=10,H141=100))),VLOOKUP(K52-1,SortLookup!$A$13:$B$16,2,FALSE),"")</f>
        <v/>
      </c>
      <c r="J52" s="12" t="str">
        <f>IF(ISNA(VLOOKUP(F52,SortLookup!$A$1:$B$5,2,FALSE))," ",VLOOKUP(F52,SortLookup!$A$1:$B$5,2,FALSE))</f>
        <v xml:space="preserve"> </v>
      </c>
      <c r="K52" s="18" t="str">
        <f>IF(ISNA(VLOOKUP(G52,SortLookup!$A$7:$B$11,2,FALSE))," ",VLOOKUP(G52,SortLookup!$A$7:$B$11,2,FALSE))</f>
        <v xml:space="preserve"> </v>
      </c>
      <c r="L52" s="30" t="str">
        <f t="shared" si="37"/>
        <v/>
      </c>
      <c r="M52" s="31">
        <f t="shared" si="38"/>
        <v>0</v>
      </c>
      <c r="N52" s="6">
        <f t="shared" si="39"/>
        <v>0</v>
      </c>
      <c r="O52" s="34">
        <f t="shared" si="40"/>
        <v>0</v>
      </c>
      <c r="P52" s="35">
        <f t="shared" si="41"/>
        <v>0</v>
      </c>
      <c r="Q52" s="52"/>
      <c r="R52" s="53"/>
      <c r="S52" s="53"/>
      <c r="T52" s="53"/>
      <c r="U52" s="53"/>
      <c r="V52" s="53"/>
      <c r="W52" s="53"/>
      <c r="X52" s="54"/>
      <c r="Y52" s="54"/>
      <c r="Z52" s="54"/>
      <c r="AA52" s="54"/>
      <c r="AB52" s="55"/>
      <c r="AC52" s="5">
        <f t="shared" si="42"/>
        <v>0</v>
      </c>
      <c r="AD52" s="15">
        <f t="shared" si="43"/>
        <v>0</v>
      </c>
      <c r="AE52" s="4">
        <f t="shared" si="44"/>
        <v>0</v>
      </c>
      <c r="AF52" s="16">
        <f t="shared" si="45"/>
        <v>0</v>
      </c>
      <c r="AG52" s="52"/>
      <c r="AH52" s="53"/>
      <c r="AI52" s="53"/>
      <c r="AJ52" s="53"/>
      <c r="AK52" s="54"/>
      <c r="AL52" s="54"/>
      <c r="AM52" s="54"/>
      <c r="AN52" s="54"/>
      <c r="AO52" s="54"/>
      <c r="AP52" s="5"/>
      <c r="AQ52" s="15"/>
      <c r="AR52" s="4"/>
      <c r="AS52" s="16"/>
      <c r="AT52" s="52"/>
      <c r="AU52" s="53"/>
      <c r="AV52" s="53"/>
      <c r="AW52" s="54"/>
      <c r="AX52" s="54"/>
      <c r="AY52" s="54"/>
      <c r="AZ52" s="54"/>
      <c r="BA52" s="54"/>
      <c r="BB52" s="5">
        <f t="shared" si="46"/>
        <v>0</v>
      </c>
      <c r="BC52" s="15">
        <f t="shared" si="47"/>
        <v>0</v>
      </c>
      <c r="BD52" s="4">
        <f t="shared" si="48"/>
        <v>0</v>
      </c>
      <c r="BE52" s="16">
        <f t="shared" si="49"/>
        <v>0</v>
      </c>
      <c r="BF52" s="52"/>
      <c r="BG52" s="53"/>
      <c r="BH52" s="53"/>
      <c r="BI52" s="54"/>
      <c r="BJ52" s="54"/>
      <c r="BK52" s="54"/>
      <c r="BL52" s="54"/>
      <c r="BM52" s="54"/>
      <c r="BN52" s="5">
        <f t="shared" si="50"/>
        <v>0</v>
      </c>
      <c r="BO52" s="15">
        <f t="shared" si="51"/>
        <v>0</v>
      </c>
      <c r="BP52" s="4">
        <f t="shared" si="52"/>
        <v>0</v>
      </c>
      <c r="BQ52" s="16">
        <f t="shared" si="53"/>
        <v>0</v>
      </c>
      <c r="BR52" s="52"/>
      <c r="BS52" s="53"/>
      <c r="BT52" s="53"/>
      <c r="BU52" s="54"/>
      <c r="BV52" s="54"/>
      <c r="BW52" s="54"/>
      <c r="BX52" s="54"/>
      <c r="BY52" s="54"/>
      <c r="BZ52" s="5">
        <f t="shared" si="54"/>
        <v>0</v>
      </c>
      <c r="CA52" s="15">
        <f t="shared" si="55"/>
        <v>0</v>
      </c>
      <c r="CB52" s="4">
        <f t="shared" si="56"/>
        <v>0</v>
      </c>
      <c r="CC52" s="16">
        <f t="shared" si="57"/>
        <v>0</v>
      </c>
      <c r="CD52" s="52"/>
      <c r="CE52" s="53"/>
      <c r="CF52" s="54"/>
      <c r="CG52" s="54"/>
      <c r="CH52" s="54"/>
      <c r="CI52" s="54"/>
      <c r="CJ52" s="54"/>
      <c r="CK52" s="5">
        <f t="shared" si="58"/>
        <v>0</v>
      </c>
      <c r="CL52" s="15">
        <f t="shared" si="59"/>
        <v>0</v>
      </c>
      <c r="CM52" s="4">
        <f t="shared" si="60"/>
        <v>0</v>
      </c>
      <c r="CN52" s="16">
        <f t="shared" si="61"/>
        <v>0</v>
      </c>
      <c r="CO52" s="52"/>
      <c r="CP52" s="53"/>
      <c r="CQ52" s="54"/>
      <c r="CR52" s="54"/>
      <c r="CS52" s="54"/>
      <c r="CT52" s="54"/>
      <c r="CU52" s="54"/>
      <c r="CV52" s="5">
        <f t="shared" si="62"/>
        <v>0</v>
      </c>
      <c r="CW52" s="15">
        <f t="shared" si="63"/>
        <v>0</v>
      </c>
      <c r="CX52" s="4">
        <f t="shared" si="64"/>
        <v>0</v>
      </c>
      <c r="CY52" s="16">
        <f t="shared" si="65"/>
        <v>0</v>
      </c>
      <c r="CZ52" s="52"/>
      <c r="DA52" s="53"/>
      <c r="DB52" s="54"/>
      <c r="DC52" s="54"/>
      <c r="DD52" s="54"/>
      <c r="DE52" s="54"/>
      <c r="DF52" s="54"/>
      <c r="DG52" s="5">
        <f t="shared" si="66"/>
        <v>0</v>
      </c>
      <c r="DH52" s="15">
        <f t="shared" si="67"/>
        <v>0</v>
      </c>
      <c r="DI52" s="4">
        <f t="shared" si="68"/>
        <v>0</v>
      </c>
      <c r="DJ52" s="16">
        <f t="shared" si="69"/>
        <v>0</v>
      </c>
    </row>
    <row r="53" spans="1:114" ht="13" x14ac:dyDescent="0.25">
      <c r="AC53" s="5"/>
      <c r="AP53" s="45"/>
      <c r="AS53" s="16"/>
    </row>
    <row r="54" spans="1:114" ht="13" x14ac:dyDescent="0.25">
      <c r="AC54" s="5"/>
      <c r="AP54" s="45"/>
      <c r="AS54" s="16"/>
    </row>
    <row r="55" spans="1:114" ht="13" x14ac:dyDescent="0.25">
      <c r="AC55" s="5"/>
      <c r="AP55" s="45"/>
      <c r="AS55" s="16"/>
    </row>
    <row r="56" spans="1:114" ht="13" x14ac:dyDescent="0.25">
      <c r="AC56" s="5"/>
      <c r="AP56" s="45"/>
      <c r="AS56" s="16"/>
    </row>
    <row r="57" spans="1:114" ht="13" x14ac:dyDescent="0.25">
      <c r="AC57" s="5"/>
      <c r="AP57" s="45"/>
      <c r="AS57" s="16"/>
    </row>
    <row r="58" spans="1:114" ht="13" x14ac:dyDescent="0.25">
      <c r="AC58" s="5"/>
      <c r="AP58" s="45"/>
      <c r="AS58" s="16"/>
    </row>
    <row r="59" spans="1:114" ht="13" x14ac:dyDescent="0.25">
      <c r="AC59" s="5"/>
      <c r="AP59" s="45"/>
      <c r="AS59" s="16"/>
    </row>
    <row r="60" spans="1:114" ht="13" x14ac:dyDescent="0.25">
      <c r="AC60" s="5"/>
      <c r="AP60" s="45"/>
      <c r="AS60" s="16"/>
    </row>
    <row r="61" spans="1:114" ht="13" x14ac:dyDescent="0.25">
      <c r="AC61" s="5"/>
      <c r="AP61" s="45"/>
      <c r="AS61" s="16"/>
    </row>
    <row r="62" spans="1:114" ht="13" x14ac:dyDescent="0.25">
      <c r="AC62" s="5"/>
      <c r="AP62" s="45"/>
      <c r="AS62" s="16"/>
    </row>
    <row r="63" spans="1:114" ht="13" x14ac:dyDescent="0.25">
      <c r="AC63" s="5"/>
      <c r="AP63" s="45"/>
      <c r="AS63" s="16"/>
    </row>
    <row r="64" spans="1:114" ht="13" x14ac:dyDescent="0.25">
      <c r="AC64" s="5"/>
      <c r="AP64" s="45"/>
      <c r="AS64" s="16"/>
    </row>
    <row r="65" spans="29:45" ht="13" x14ac:dyDescent="0.25">
      <c r="AC65" s="5"/>
      <c r="AP65" s="45"/>
      <c r="AS65" s="16"/>
    </row>
    <row r="66" spans="29:45" ht="13" x14ac:dyDescent="0.25">
      <c r="AC66" s="5"/>
      <c r="AP66" s="45"/>
      <c r="AS66" s="16"/>
    </row>
    <row r="67" spans="29:45" ht="13" x14ac:dyDescent="0.25">
      <c r="AC67" s="5"/>
      <c r="AP67" s="45"/>
      <c r="AS67" s="16"/>
    </row>
    <row r="68" spans="29:45" ht="13" x14ac:dyDescent="0.25">
      <c r="AC68" s="5"/>
      <c r="AP68" s="45"/>
      <c r="AS68" s="16"/>
    </row>
    <row r="69" spans="29:45" ht="13" x14ac:dyDescent="0.25">
      <c r="AC69" s="5"/>
      <c r="AP69" s="45"/>
      <c r="AS69" s="16"/>
    </row>
    <row r="70" spans="29:45" ht="13" x14ac:dyDescent="0.25">
      <c r="AC70" s="5"/>
      <c r="AP70" s="45"/>
      <c r="AS70" s="16"/>
    </row>
    <row r="71" spans="29:45" ht="13" x14ac:dyDescent="0.25">
      <c r="AC71" s="5"/>
      <c r="AP71" s="45"/>
      <c r="AS71" s="16"/>
    </row>
    <row r="72" spans="29:45" ht="13" x14ac:dyDescent="0.25">
      <c r="AC72" s="5"/>
      <c r="AP72" s="45"/>
      <c r="AS72" s="16"/>
    </row>
    <row r="73" spans="29:45" ht="13" x14ac:dyDescent="0.25">
      <c r="AC73" s="5"/>
      <c r="AP73" s="45"/>
      <c r="AS73" s="16"/>
    </row>
    <row r="74" spans="29:45" ht="13" x14ac:dyDescent="0.25">
      <c r="AC74" s="5"/>
      <c r="AP74" s="45"/>
      <c r="AS74" s="16"/>
    </row>
    <row r="75" spans="29:45" ht="13" x14ac:dyDescent="0.25">
      <c r="AC75" s="5"/>
      <c r="AP75" s="45"/>
      <c r="AS75" s="16"/>
    </row>
  </sheetData>
  <sheetProtection sort="0" autoFilter="0"/>
  <sortState ref="A3:DJ16">
    <sortCondition ref="L3:L16"/>
  </sortState>
  <customSheetViews>
    <customSheetView guid="{233156EF-6886-4018-8D35-72AEDB4F2C43}" showRuler="0">
      <pane xSplit="10" ySplit="4" topLeftCell="K5" activePane="bottomRight" state="frozenSplit"/>
      <selection pane="bottomRight" activeCell="B5" sqref="B5"/>
      <pageMargins left="0.75" right="0.75" top="1" bottom="1" header="0.5" footer="0.5"/>
      <pageSetup orientation="portrait" horizontalDpi="300" verticalDpi="300"/>
      <headerFooter alignWithMargins="0"/>
    </customSheetView>
  </customSheetViews>
  <mergeCells count="11">
    <mergeCell ref="CZ1:DJ1"/>
    <mergeCell ref="AG1:AS1"/>
    <mergeCell ref="J1:K1"/>
    <mergeCell ref="BR1:CC1"/>
    <mergeCell ref="A1:G1"/>
    <mergeCell ref="CD1:CN1"/>
    <mergeCell ref="CO1:CY1"/>
    <mergeCell ref="L1:P1"/>
    <mergeCell ref="AT1:BE1"/>
    <mergeCell ref="Q1:AF1"/>
    <mergeCell ref="BF1:BQ1"/>
  </mergeCells>
  <phoneticPr fontId="1" type="noConversion"/>
  <conditionalFormatting sqref="L3:L52 B3:G52">
    <cfRule type="expression" dxfId="0" priority="1" stopIfTrue="1">
      <formula>$C3&gt;1</formula>
    </cfRule>
  </conditionalFormatting>
  <dataValidations xWindow="271" yWindow="253" count="2">
    <dataValidation type="whole" allowBlank="1" showInputMessage="1" showErrorMessage="1" sqref="C1:C1048576" xr:uid="{00000000-0002-0000-0000-000000000000}">
      <formula1>1</formula1>
      <formula2>9</formula2>
    </dataValidation>
    <dataValidation type="list" showInputMessage="1" showErrorMessage="1" errorTitle="Must be a valid IDPA division." error="Plus &quot;MGN&quot; for Multigun." promptTitle="Valid IDPA Equipment Division" prompt="Includes SSP, ESP, CDP, SSR, ESR, BUG, and MGN (MultiGuN)" sqref="F1:F1048576" xr:uid="{00000000-0002-0000-0000-000001000000}">
      <formula1>"SSP, ESP, CDP, SSR, ESR, BUG, MGN"</formula1>
    </dataValidation>
  </dataValidations>
  <printOptions gridLines="1"/>
  <pageMargins left="0.25" right="0.25" top="0.5" bottom="0.25" header="0.25" footer="0"/>
  <pageSetup paperSize="5" fitToWidth="6" fitToHeight="2" pageOrder="overThenDown" orientation="landscape" blackAndWhite="1" horizontalDpi="300" verticalDpi="300" r:id="rId1"/>
  <headerFooter alignWithMargins="0">
    <oddHeader>Page &amp;P&amp;RIDPA Match Scoring Spreadsheet (X-Large)</oddHeader>
  </headerFooter>
  <colBreaks count="4" manualBreakCount="4">
    <brk id="16" max="15" man="1"/>
    <brk id="32" max="15" man="1"/>
    <brk id="81" max="15" man="1"/>
    <brk id="103" max="51" man="1"/>
  </col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7"/>
  <sheetViews>
    <sheetView workbookViewId="0">
      <selection activeCell="A19" sqref="A19"/>
    </sheetView>
  </sheetViews>
  <sheetFormatPr defaultColWidth="8.6328125" defaultRowHeight="12.5" x14ac:dyDescent="0.25"/>
  <cols>
    <col min="1" max="1" width="4.6328125" bestFit="1" customWidth="1"/>
    <col min="2" max="2" width="4.453125" bestFit="1" customWidth="1"/>
    <col min="3" max="3" width="113.08984375" bestFit="1" customWidth="1"/>
  </cols>
  <sheetData>
    <row r="1" spans="1:3" ht="13" x14ac:dyDescent="0.3">
      <c r="A1" s="7" t="s">
        <v>23</v>
      </c>
      <c r="B1" s="10">
        <v>0</v>
      </c>
      <c r="C1" s="8" t="s">
        <v>34</v>
      </c>
    </row>
    <row r="2" spans="1:3" ht="13.25" x14ac:dyDescent="0.25">
      <c r="A2" s="7" t="s">
        <v>24</v>
      </c>
      <c r="B2" s="10">
        <v>1</v>
      </c>
      <c r="C2" s="9" t="s">
        <v>36</v>
      </c>
    </row>
    <row r="3" spans="1:3" ht="13.25" x14ac:dyDescent="0.25">
      <c r="A3" s="7" t="s">
        <v>25</v>
      </c>
      <c r="B3" s="10">
        <v>2</v>
      </c>
      <c r="C3" s="9" t="s">
        <v>37</v>
      </c>
    </row>
    <row r="4" spans="1:3" ht="13.25" x14ac:dyDescent="0.25">
      <c r="A4" s="7" t="s">
        <v>17</v>
      </c>
      <c r="B4" s="10">
        <v>3</v>
      </c>
      <c r="C4" s="9" t="s">
        <v>32</v>
      </c>
    </row>
    <row r="5" spans="1:3" ht="13.25" x14ac:dyDescent="0.25">
      <c r="A5" s="7" t="s">
        <v>26</v>
      </c>
      <c r="B5" s="10">
        <v>4</v>
      </c>
      <c r="C5" s="9" t="s">
        <v>33</v>
      </c>
    </row>
    <row r="6" spans="1:3" ht="13.25" x14ac:dyDescent="0.25">
      <c r="A6" s="7"/>
      <c r="B6" s="10"/>
    </row>
    <row r="7" spans="1:3" ht="13.25" x14ac:dyDescent="0.25">
      <c r="A7" s="7" t="s">
        <v>27</v>
      </c>
      <c r="B7" s="10">
        <v>0</v>
      </c>
      <c r="C7" s="9" t="s">
        <v>35</v>
      </c>
    </row>
    <row r="8" spans="1:3" ht="13.25" x14ac:dyDescent="0.25">
      <c r="A8" s="7" t="s">
        <v>28</v>
      </c>
      <c r="B8" s="10">
        <v>1</v>
      </c>
      <c r="C8" s="9"/>
    </row>
    <row r="9" spans="1:3" ht="13.25" x14ac:dyDescent="0.25">
      <c r="A9" s="7" t="s">
        <v>29</v>
      </c>
      <c r="B9" s="10">
        <v>2</v>
      </c>
    </row>
    <row r="10" spans="1:3" ht="13.25" x14ac:dyDescent="0.25">
      <c r="A10" s="7" t="s">
        <v>30</v>
      </c>
      <c r="B10" s="10">
        <v>3</v>
      </c>
      <c r="C10" s="9"/>
    </row>
    <row r="11" spans="1:3" ht="13.25" x14ac:dyDescent="0.25">
      <c r="A11" s="7" t="s">
        <v>31</v>
      </c>
      <c r="B11" s="10">
        <v>4</v>
      </c>
      <c r="C11" s="9"/>
    </row>
    <row r="13" spans="1:3" ht="13.25" x14ac:dyDescent="0.25">
      <c r="A13" s="11">
        <v>0</v>
      </c>
      <c r="B13" s="7" t="s">
        <v>27</v>
      </c>
      <c r="C13" s="9" t="s">
        <v>57</v>
      </c>
    </row>
    <row r="14" spans="1:3" ht="13.25" x14ac:dyDescent="0.25">
      <c r="A14" s="11">
        <v>1</v>
      </c>
      <c r="B14" s="7" t="s">
        <v>28</v>
      </c>
      <c r="C14" s="9"/>
    </row>
    <row r="15" spans="1:3" ht="13.25" x14ac:dyDescent="0.25">
      <c r="A15" s="11">
        <v>2</v>
      </c>
      <c r="B15" s="7" t="s">
        <v>29</v>
      </c>
      <c r="C15" s="9"/>
    </row>
    <row r="16" spans="1:3" ht="13.25" x14ac:dyDescent="0.25">
      <c r="A16" s="11">
        <v>3</v>
      </c>
      <c r="B16" s="7" t="s">
        <v>30</v>
      </c>
      <c r="C16" s="9"/>
    </row>
    <row r="17" spans="1:3" ht="13.25" x14ac:dyDescent="0.25">
      <c r="A17" s="11">
        <v>4</v>
      </c>
      <c r="B17" t="s">
        <v>64</v>
      </c>
      <c r="C17" t="s">
        <v>65</v>
      </c>
    </row>
  </sheetData>
  <sheetProtection sheet="1" objects="1" scenarios="1" selectLockedCells="1"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6"/>
  <sheetViews>
    <sheetView workbookViewId="0">
      <selection activeCell="A29" sqref="A29"/>
    </sheetView>
  </sheetViews>
  <sheetFormatPr defaultColWidth="8.6328125" defaultRowHeight="12.5" x14ac:dyDescent="0.25"/>
  <cols>
    <col min="1" max="1" width="125.6328125" customWidth="1"/>
  </cols>
  <sheetData>
    <row r="1" spans="1:1" s="19" customFormat="1" ht="13" x14ac:dyDescent="0.3">
      <c r="A1" s="38" t="s">
        <v>18</v>
      </c>
    </row>
    <row r="2" spans="1:1" s="19" customFormat="1" x14ac:dyDescent="0.25">
      <c r="A2" s="20"/>
    </row>
    <row r="3" spans="1:1" s="19" customFormat="1" x14ac:dyDescent="0.25">
      <c r="A3" s="20"/>
    </row>
    <row r="4" spans="1:1" s="19" customFormat="1" ht="13" x14ac:dyDescent="0.3">
      <c r="A4" s="38" t="s">
        <v>67</v>
      </c>
    </row>
    <row r="5" spans="1:1" s="19" customFormat="1" x14ac:dyDescent="0.25">
      <c r="A5" s="20" t="s">
        <v>68</v>
      </c>
    </row>
    <row r="6" spans="1:1" s="19" customFormat="1" ht="12.75" customHeight="1" x14ac:dyDescent="0.25">
      <c r="A6" s="20"/>
    </row>
    <row r="7" spans="1:1" x14ac:dyDescent="0.25">
      <c r="A7" s="20" t="s">
        <v>69</v>
      </c>
    </row>
    <row r="8" spans="1:1" x14ac:dyDescent="0.25">
      <c r="A8" s="20" t="s">
        <v>70</v>
      </c>
    </row>
    <row r="9" spans="1:1" x14ac:dyDescent="0.25">
      <c r="A9" s="20" t="s">
        <v>71</v>
      </c>
    </row>
    <row r="10" spans="1:1" x14ac:dyDescent="0.25">
      <c r="A10" s="20" t="s">
        <v>72</v>
      </c>
    </row>
    <row r="11" spans="1:1" x14ac:dyDescent="0.25">
      <c r="A11" s="20" t="s">
        <v>73</v>
      </c>
    </row>
    <row r="12" spans="1:1" x14ac:dyDescent="0.25">
      <c r="A12" s="20" t="s">
        <v>74</v>
      </c>
    </row>
    <row r="13" spans="1:1" x14ac:dyDescent="0.25">
      <c r="A13" s="20" t="s">
        <v>0</v>
      </c>
    </row>
    <row r="14" spans="1:1" x14ac:dyDescent="0.25">
      <c r="A14" s="20" t="s">
        <v>1</v>
      </c>
    </row>
    <row r="15" spans="1:1" x14ac:dyDescent="0.25">
      <c r="A15" s="20"/>
    </row>
    <row r="16" spans="1:1" ht="27" customHeight="1" x14ac:dyDescent="0.25">
      <c r="A16" s="20" t="s">
        <v>6</v>
      </c>
    </row>
    <row r="17" spans="1:1" x14ac:dyDescent="0.25">
      <c r="A17" s="20"/>
    </row>
    <row r="18" spans="1:1" x14ac:dyDescent="0.25">
      <c r="A18" s="20"/>
    </row>
    <row r="19" spans="1:1" ht="26" x14ac:dyDescent="0.3">
      <c r="A19" s="39" t="s">
        <v>15</v>
      </c>
    </row>
    <row r="20" spans="1:1" ht="13" x14ac:dyDescent="0.3">
      <c r="A20" s="39"/>
    </row>
    <row r="21" spans="1:1" x14ac:dyDescent="0.25">
      <c r="A21" s="19"/>
    </row>
    <row r="22" spans="1:1" ht="13" x14ac:dyDescent="0.3">
      <c r="A22" s="40" t="s">
        <v>7</v>
      </c>
    </row>
    <row r="23" spans="1:1" x14ac:dyDescent="0.25">
      <c r="A23" s="20" t="s">
        <v>69</v>
      </c>
    </row>
    <row r="24" spans="1:1" x14ac:dyDescent="0.25">
      <c r="A24" s="19" t="s">
        <v>8</v>
      </c>
    </row>
    <row r="25" spans="1:1" x14ac:dyDescent="0.25">
      <c r="A25" s="19" t="s">
        <v>14</v>
      </c>
    </row>
    <row r="26" spans="1:1" x14ac:dyDescent="0.25">
      <c r="A26" s="19" t="s">
        <v>9</v>
      </c>
    </row>
    <row r="27" spans="1:1" x14ac:dyDescent="0.25">
      <c r="A27" s="19" t="s">
        <v>10</v>
      </c>
    </row>
    <row r="28" spans="1:1" x14ac:dyDescent="0.25">
      <c r="A28" s="19" t="s">
        <v>11</v>
      </c>
    </row>
    <row r="29" spans="1:1" x14ac:dyDescent="0.25">
      <c r="A29" s="19" t="s">
        <v>16</v>
      </c>
    </row>
    <row r="30" spans="1:1" x14ac:dyDescent="0.25">
      <c r="A30" s="19" t="s">
        <v>12</v>
      </c>
    </row>
    <row r="31" spans="1:1" x14ac:dyDescent="0.25">
      <c r="A31" s="19" t="s">
        <v>13</v>
      </c>
    </row>
    <row r="32" spans="1:1" x14ac:dyDescent="0.25">
      <c r="A32" s="19"/>
    </row>
    <row r="33" spans="1:1" x14ac:dyDescent="0.25">
      <c r="A33" s="19"/>
    </row>
    <row r="34" spans="1:1" x14ac:dyDescent="0.25">
      <c r="A34" s="19"/>
    </row>
    <row r="35" spans="1:1" x14ac:dyDescent="0.25">
      <c r="A35" s="19"/>
    </row>
    <row r="36" spans="1:1" x14ac:dyDescent="0.25">
      <c r="A36" s="19"/>
    </row>
  </sheetData>
  <sheetProtection sheet="1" objects="1" scenarios="1"/>
  <phoneticPr fontId="1" type="noConversion"/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Scoresheet</vt:lpstr>
      <vt:lpstr>SortLookup</vt:lpstr>
      <vt:lpstr>Help</vt:lpstr>
      <vt:lpstr>Scoresheet!Print_Area</vt:lpstr>
      <vt:lpstr>Scoresheet!Print_Titles</vt:lpstr>
    </vt:vector>
  </TitlesOfParts>
  <Company>ODPL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ODPL Match Scoring Spreadsheet</dc:title>
  <dc:creator>see Comments</dc:creator>
  <dc:description>Originally from: http://www.ccidpa.org/scoring/spreadsheets.html. Modified for ODPL.</dc:description>
  <cp:lastModifiedBy>Aaron Burns</cp:lastModifiedBy>
  <cp:revision>1</cp:revision>
  <cp:lastPrinted>2019-10-16T00:57:39Z</cp:lastPrinted>
  <dcterms:created xsi:type="dcterms:W3CDTF">2001-08-02T04:21:03Z</dcterms:created>
  <dcterms:modified xsi:type="dcterms:W3CDTF">2019-10-16T01:06:19Z</dcterms:modified>
</cp:coreProperties>
</file>