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aveExternalLinkValues="0" defaultThemeVersion="124226"/>
  <bookViews>
    <workbookView xWindow="-120" yWindow="-120" windowWidth="25440" windowHeight="15390" tabRatio="245"/>
  </bookViews>
  <sheets>
    <sheet name="Scoresheet" sheetId="1" r:id="rId1"/>
    <sheet name="Print Verson" sheetId="6" r:id="rId2"/>
    <sheet name="Placement" sheetId="7" r:id="rId3"/>
    <sheet name="SortLookup" sheetId="4" r:id="rId4"/>
    <sheet name="Help" sheetId="5" r:id="rId5"/>
  </sheets>
  <definedNames>
    <definedName name="_xlnm._FilterDatabase" localSheetId="0" hidden="1">Scoresheet!$A$2:$DK$2</definedName>
    <definedName name="_xlnm.Print_Area" localSheetId="0">Scoresheet!$A$1:$BR$39</definedName>
    <definedName name="_xlnm.Print_Titles" localSheetId="0">Scoresheet!$A:$G,Scoresheet!$1:$2</definedName>
  </definedNames>
  <calcPr calcId="191029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</workbook>
</file>

<file path=xl/calcChain.xml><?xml version="1.0" encoding="utf-8"?>
<calcChain xmlns="http://schemas.openxmlformats.org/spreadsheetml/2006/main">
  <c r="Q5" i="6" l="1"/>
  <c r="Q4" i="6"/>
  <c r="H3" i="6"/>
  <c r="E3" i="6"/>
  <c r="AS3" i="6"/>
  <c r="AK22" i="6"/>
  <c r="AA12" i="6"/>
  <c r="Q12" i="6"/>
  <c r="E11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G34" i="6"/>
  <c r="G33" i="6"/>
  <c r="G32" i="6"/>
  <c r="G31" i="6"/>
  <c r="G30" i="6"/>
  <c r="G29" i="6"/>
  <c r="G28" i="6"/>
  <c r="G27" i="6"/>
  <c r="G26" i="6"/>
  <c r="G25" i="6"/>
  <c r="G24" i="6"/>
  <c r="F34" i="6"/>
  <c r="F33" i="6"/>
  <c r="F32" i="6"/>
  <c r="F31" i="6"/>
  <c r="F30" i="6"/>
  <c r="F29" i="6"/>
  <c r="F27" i="6"/>
  <c r="F26" i="6"/>
  <c r="F25" i="6"/>
  <c r="F24" i="6"/>
  <c r="F23" i="6"/>
  <c r="D34" i="6"/>
  <c r="D33" i="6"/>
  <c r="D32" i="6"/>
  <c r="D30" i="6"/>
  <c r="D29" i="6"/>
  <c r="D26" i="6"/>
  <c r="D25" i="6"/>
  <c r="D24" i="6"/>
  <c r="BP34" i="6"/>
  <c r="BP33" i="6"/>
  <c r="BP32" i="6"/>
  <c r="BP31" i="6"/>
  <c r="BP30" i="6"/>
  <c r="BP29" i="6"/>
  <c r="BP28" i="6"/>
  <c r="BP27" i="6"/>
  <c r="BP26" i="6"/>
  <c r="BP25" i="6"/>
  <c r="BP24" i="6"/>
  <c r="BP23" i="6"/>
  <c r="BP22" i="6"/>
  <c r="BP21" i="6"/>
  <c r="BP20" i="6"/>
  <c r="BP19" i="6"/>
  <c r="BP18" i="6"/>
  <c r="BP17" i="6"/>
  <c r="BP16" i="6"/>
  <c r="BP15" i="6"/>
  <c r="BP14" i="6"/>
  <c r="BP13" i="6"/>
  <c r="BP12" i="6"/>
  <c r="BP11" i="6"/>
  <c r="BP10" i="6"/>
  <c r="BP9" i="6"/>
  <c r="BP8" i="6"/>
  <c r="BP7" i="6"/>
  <c r="BP6" i="6"/>
  <c r="BP5" i="6"/>
  <c r="BP4" i="6"/>
  <c r="BP3" i="6"/>
  <c r="BF34" i="6"/>
  <c r="BF33" i="6"/>
  <c r="BF32" i="6"/>
  <c r="BF31" i="6"/>
  <c r="BF30" i="6"/>
  <c r="BF29" i="6"/>
  <c r="BF28" i="6"/>
  <c r="BF27" i="6"/>
  <c r="BF26" i="6"/>
  <c r="BF25" i="6"/>
  <c r="BF24" i="6"/>
  <c r="BF23" i="6"/>
  <c r="BF22" i="6"/>
  <c r="BF21" i="6"/>
  <c r="BF20" i="6"/>
  <c r="BF19" i="6"/>
  <c r="BF18" i="6"/>
  <c r="BF17" i="6"/>
  <c r="BF16" i="6"/>
  <c r="BF15" i="6"/>
  <c r="BF14" i="6"/>
  <c r="BF13" i="6"/>
  <c r="BF12" i="6"/>
  <c r="BF11" i="6"/>
  <c r="BF10" i="6"/>
  <c r="BF9" i="6"/>
  <c r="BF8" i="6"/>
  <c r="BF7" i="6"/>
  <c r="BF6" i="6"/>
  <c r="BF5" i="6"/>
  <c r="BF4" i="6"/>
  <c r="BF3" i="6"/>
  <c r="AV34" i="6"/>
  <c r="AV33" i="6"/>
  <c r="AV32" i="6"/>
  <c r="AV31" i="6"/>
  <c r="AV30" i="6"/>
  <c r="AV29" i="6"/>
  <c r="AV28" i="6"/>
  <c r="AV27" i="6"/>
  <c r="AV26" i="6"/>
  <c r="AV25" i="6"/>
  <c r="AV24" i="6"/>
  <c r="AV22" i="6"/>
  <c r="AV16" i="6"/>
  <c r="AL34" i="6"/>
  <c r="AL33" i="6"/>
  <c r="AL32" i="6"/>
  <c r="AL31" i="6"/>
  <c r="AL30" i="6"/>
  <c r="AL29" i="6"/>
  <c r="AL27" i="6"/>
  <c r="AL26" i="6"/>
  <c r="AL25" i="6"/>
  <c r="AL24" i="6"/>
  <c r="AL23" i="6"/>
  <c r="AL22" i="6"/>
  <c r="AL17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10" i="6"/>
  <c r="Q3" i="6"/>
  <c r="P3" i="6"/>
  <c r="R34" i="6"/>
  <c r="R33" i="6"/>
  <c r="R32" i="6"/>
  <c r="R31" i="6"/>
  <c r="R30" i="6"/>
  <c r="R29" i="6"/>
  <c r="R28" i="6"/>
  <c r="R27" i="6"/>
  <c r="R26" i="6"/>
  <c r="R25" i="6"/>
  <c r="R24" i="6"/>
  <c r="R23" i="6"/>
  <c r="R21" i="6"/>
  <c r="BM34" i="6"/>
  <c r="BM33" i="6"/>
  <c r="BM32" i="6"/>
  <c r="BM31" i="6"/>
  <c r="BM30" i="6"/>
  <c r="BM29" i="6"/>
  <c r="BM28" i="6"/>
  <c r="BM27" i="6"/>
  <c r="BM26" i="6"/>
  <c r="BM25" i="6"/>
  <c r="BM24" i="6"/>
  <c r="BM23" i="6"/>
  <c r="BM22" i="6"/>
  <c r="BM21" i="6"/>
  <c r="BM20" i="6"/>
  <c r="BM19" i="6"/>
  <c r="BM18" i="6"/>
  <c r="BM17" i="6"/>
  <c r="BM16" i="6"/>
  <c r="BM15" i="6"/>
  <c r="BM14" i="6"/>
  <c r="BM13" i="6"/>
  <c r="BM12" i="6"/>
  <c r="BM11" i="6"/>
  <c r="BM10" i="6"/>
  <c r="BM9" i="6"/>
  <c r="BM8" i="6"/>
  <c r="BM7" i="6"/>
  <c r="BM6" i="6"/>
  <c r="BM5" i="6"/>
  <c r="BM4" i="6"/>
  <c r="BM3" i="6"/>
  <c r="BC34" i="6"/>
  <c r="BC33" i="6"/>
  <c r="BC32" i="6"/>
  <c r="BC31" i="6"/>
  <c r="BC30" i="6"/>
  <c r="BC29" i="6"/>
  <c r="BC28" i="6"/>
  <c r="BC27" i="6"/>
  <c r="BC26" i="6"/>
  <c r="BC25" i="6"/>
  <c r="BC24" i="6"/>
  <c r="BC23" i="6"/>
  <c r="BC22" i="6"/>
  <c r="BC21" i="6"/>
  <c r="BC20" i="6"/>
  <c r="BC19" i="6"/>
  <c r="BC18" i="6"/>
  <c r="BC17" i="6"/>
  <c r="BC16" i="6"/>
  <c r="BC15" i="6"/>
  <c r="BC14" i="6"/>
  <c r="BC13" i="6"/>
  <c r="BC12" i="6"/>
  <c r="BC11" i="6"/>
  <c r="BC10" i="6"/>
  <c r="BC9" i="6"/>
  <c r="BC8" i="6"/>
  <c r="BC7" i="6"/>
  <c r="BC6" i="6"/>
  <c r="BC5" i="6"/>
  <c r="BC4" i="6"/>
  <c r="BC3" i="6"/>
  <c r="AI34" i="6"/>
  <c r="AI33" i="6"/>
  <c r="AI32" i="6"/>
  <c r="AI31" i="6"/>
  <c r="AI30" i="6"/>
  <c r="AI29" i="6"/>
  <c r="AI28" i="6"/>
  <c r="AI27" i="6"/>
  <c r="AI26" i="6"/>
  <c r="AI25" i="6"/>
  <c r="AI24" i="6"/>
  <c r="AI23" i="6"/>
  <c r="AI22" i="6"/>
  <c r="AI21" i="6"/>
  <c r="AI20" i="6"/>
  <c r="AI19" i="6"/>
  <c r="AL19" i="6" s="1"/>
  <c r="AI18" i="6"/>
  <c r="AL18" i="6" s="1"/>
  <c r="AI17" i="6"/>
  <c r="AI16" i="6"/>
  <c r="AL16" i="6" s="1"/>
  <c r="AI15" i="6"/>
  <c r="AI14" i="6"/>
  <c r="AI13" i="6"/>
  <c r="AI12" i="6"/>
  <c r="AI11" i="6"/>
  <c r="AI10" i="6"/>
  <c r="AI9" i="6"/>
  <c r="AI8" i="6"/>
  <c r="AL8" i="6" s="1"/>
  <c r="AI7" i="6"/>
  <c r="AI6" i="6"/>
  <c r="AI5" i="6"/>
  <c r="AI4" i="6"/>
  <c r="AL4" i="6" s="1"/>
  <c r="AI3" i="6"/>
  <c r="AL3" i="6" s="1"/>
  <c r="Y34" i="6"/>
  <c r="Y33" i="6"/>
  <c r="Y32" i="6"/>
  <c r="Y31" i="6"/>
  <c r="Y30" i="6"/>
  <c r="Y29" i="6"/>
  <c r="Y28" i="6"/>
  <c r="Y27" i="6"/>
  <c r="Y26" i="6"/>
  <c r="Y25" i="6"/>
  <c r="Y23" i="6"/>
  <c r="Y22" i="6"/>
  <c r="AB22" i="6" s="1"/>
  <c r="Y21" i="6"/>
  <c r="Y20" i="6"/>
  <c r="Y19" i="6"/>
  <c r="AB19" i="6" s="1"/>
  <c r="Y18" i="6"/>
  <c r="AB18" i="6" s="1"/>
  <c r="Y17" i="6"/>
  <c r="AB17" i="6" s="1"/>
  <c r="Y16" i="6"/>
  <c r="AB16" i="6" s="1"/>
  <c r="Y15" i="6"/>
  <c r="Y14" i="6"/>
  <c r="AB14" i="6" s="1"/>
  <c r="Y13" i="6"/>
  <c r="Y12" i="6"/>
  <c r="Y11" i="6"/>
  <c r="Y10" i="6"/>
  <c r="Y9" i="6"/>
  <c r="Y8" i="6"/>
  <c r="Y7" i="6"/>
  <c r="Y6" i="6"/>
  <c r="Y5" i="6"/>
  <c r="Y4" i="6"/>
  <c r="Y3" i="6"/>
  <c r="O34" i="6"/>
  <c r="O33" i="6"/>
  <c r="O32" i="6"/>
  <c r="O31" i="6"/>
  <c r="O30" i="6"/>
  <c r="O29" i="6"/>
  <c r="O28" i="6"/>
  <c r="O27" i="6"/>
  <c r="O26" i="6"/>
  <c r="O25" i="6"/>
  <c r="O23" i="6"/>
  <c r="O22" i="6"/>
  <c r="O21" i="6"/>
  <c r="O20" i="6"/>
  <c r="O19" i="6"/>
  <c r="R19" i="6" s="1"/>
  <c r="O18" i="6"/>
  <c r="R18" i="6" s="1"/>
  <c r="O17" i="6"/>
  <c r="R17" i="6" s="1"/>
  <c r="O16" i="6"/>
  <c r="R16" i="6" s="1"/>
  <c r="O15" i="6"/>
  <c r="O14" i="6"/>
  <c r="R14" i="6" s="1"/>
  <c r="O13" i="6"/>
  <c r="R13" i="6" s="1"/>
  <c r="O12" i="6"/>
  <c r="R12" i="6" s="1"/>
  <c r="O11" i="6"/>
  <c r="O10" i="6"/>
  <c r="O9" i="6"/>
  <c r="R9" i="6" s="1"/>
  <c r="O8" i="6"/>
  <c r="O7" i="6"/>
  <c r="O6" i="6"/>
  <c r="O5" i="6"/>
  <c r="R5" i="6" s="1"/>
  <c r="O4" i="6"/>
  <c r="R4" i="6" s="1"/>
  <c r="O3" i="6"/>
  <c r="BO34" i="6"/>
  <c r="BO33" i="6"/>
  <c r="BO32" i="6"/>
  <c r="BO31" i="6"/>
  <c r="BO30" i="6"/>
  <c r="BO29" i="6"/>
  <c r="BO28" i="6"/>
  <c r="BO27" i="6"/>
  <c r="BO26" i="6"/>
  <c r="BO25" i="6"/>
  <c r="BO24" i="6"/>
  <c r="BO23" i="6"/>
  <c r="BO22" i="6"/>
  <c r="BO21" i="6"/>
  <c r="BO20" i="6"/>
  <c r="BO19" i="6"/>
  <c r="BO18" i="6"/>
  <c r="BO17" i="6"/>
  <c r="BO16" i="6"/>
  <c r="BO15" i="6"/>
  <c r="BO14" i="6"/>
  <c r="BO13" i="6"/>
  <c r="BO12" i="6"/>
  <c r="BO11" i="6"/>
  <c r="BO10" i="6"/>
  <c r="BO9" i="6"/>
  <c r="BO8" i="6"/>
  <c r="BO7" i="6"/>
  <c r="BO6" i="6"/>
  <c r="BO5" i="6"/>
  <c r="BO4" i="6"/>
  <c r="BO3" i="6"/>
  <c r="BE34" i="6"/>
  <c r="BE33" i="6"/>
  <c r="BE32" i="6"/>
  <c r="BE31" i="6"/>
  <c r="BE30" i="6"/>
  <c r="BE29" i="6"/>
  <c r="BE28" i="6"/>
  <c r="BE27" i="6"/>
  <c r="BE26" i="6"/>
  <c r="BE25" i="6"/>
  <c r="BE24" i="6"/>
  <c r="BE23" i="6"/>
  <c r="BE22" i="6"/>
  <c r="BE21" i="6"/>
  <c r="BE20" i="6"/>
  <c r="BE19" i="6"/>
  <c r="BE18" i="6"/>
  <c r="BE17" i="6"/>
  <c r="BE16" i="6"/>
  <c r="BE15" i="6"/>
  <c r="BE14" i="6"/>
  <c r="BE13" i="6"/>
  <c r="BE12" i="6"/>
  <c r="BE11" i="6"/>
  <c r="BE10" i="6"/>
  <c r="BE9" i="6"/>
  <c r="BE8" i="6"/>
  <c r="BE7" i="6"/>
  <c r="BE6" i="6"/>
  <c r="BE5" i="6"/>
  <c r="BE4" i="6"/>
  <c r="BE3" i="6"/>
  <c r="AU34" i="6"/>
  <c r="AU33" i="6"/>
  <c r="AU32" i="6"/>
  <c r="AU31" i="6"/>
  <c r="AU30" i="6"/>
  <c r="AU29" i="6"/>
  <c r="AU28" i="6"/>
  <c r="AU27" i="6"/>
  <c r="AU26" i="6"/>
  <c r="AU25" i="6"/>
  <c r="AU24" i="6"/>
  <c r="AU23" i="6"/>
  <c r="AU22" i="6"/>
  <c r="AU21" i="6"/>
  <c r="AV21" i="6" s="1"/>
  <c r="AU20" i="6"/>
  <c r="AU19" i="6"/>
  <c r="AU18" i="6"/>
  <c r="AU17" i="6"/>
  <c r="AV17" i="6" s="1"/>
  <c r="AU16" i="6"/>
  <c r="AU15" i="6"/>
  <c r="AU14" i="6"/>
  <c r="AV14" i="6" s="1"/>
  <c r="AU13" i="6"/>
  <c r="AV13" i="6" s="1"/>
  <c r="AU12" i="6"/>
  <c r="AU11" i="6"/>
  <c r="AU10" i="6"/>
  <c r="AV10" i="6" s="1"/>
  <c r="AU9" i="6"/>
  <c r="AU8" i="6"/>
  <c r="AU7" i="6"/>
  <c r="AU6" i="6"/>
  <c r="AU5" i="6"/>
  <c r="AV5" i="6" s="1"/>
  <c r="AU4" i="6"/>
  <c r="AU3" i="6"/>
  <c r="AK34" i="6"/>
  <c r="AK33" i="6"/>
  <c r="AK32" i="6"/>
  <c r="AK31" i="6"/>
  <c r="AK30" i="6"/>
  <c r="AK29" i="6"/>
  <c r="AK28" i="6"/>
  <c r="F28" i="6" s="1"/>
  <c r="D28" i="6" s="1"/>
  <c r="AK27" i="6"/>
  <c r="AK26" i="6"/>
  <c r="AK25" i="6"/>
  <c r="AK24" i="6"/>
  <c r="AK23" i="6"/>
  <c r="AK21" i="6"/>
  <c r="AK20" i="6"/>
  <c r="AL20" i="6" s="1"/>
  <c r="AK19" i="6"/>
  <c r="AK18" i="6"/>
  <c r="AK17" i="6"/>
  <c r="AK16" i="6"/>
  <c r="AK15" i="6"/>
  <c r="AL15" i="6" s="1"/>
  <c r="AK14" i="6"/>
  <c r="AK13" i="6"/>
  <c r="AK12" i="6"/>
  <c r="AL12" i="6" s="1"/>
  <c r="AK11" i="6"/>
  <c r="AL11" i="6" s="1"/>
  <c r="AK10" i="6"/>
  <c r="AK9" i="6"/>
  <c r="AK8" i="6"/>
  <c r="AK7" i="6"/>
  <c r="AL7" i="6" s="1"/>
  <c r="AK6" i="6"/>
  <c r="AK5" i="6"/>
  <c r="AK4" i="6"/>
  <c r="AK3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F16" i="6" s="1"/>
  <c r="AA15" i="6"/>
  <c r="AA14" i="6"/>
  <c r="AA13" i="6"/>
  <c r="AA11" i="6"/>
  <c r="AA10" i="6"/>
  <c r="AA9" i="6"/>
  <c r="AA8" i="6"/>
  <c r="AA7" i="6"/>
  <c r="AA6" i="6"/>
  <c r="AA5" i="6"/>
  <c r="AA4" i="6"/>
  <c r="AA3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R15" i="6" s="1"/>
  <c r="Q14" i="6"/>
  <c r="Q13" i="6"/>
  <c r="Q11" i="6"/>
  <c r="R11" i="6" s="1"/>
  <c r="Q10" i="6"/>
  <c r="Q9" i="6"/>
  <c r="Q8" i="6"/>
  <c r="Q7" i="6"/>
  <c r="R7" i="6" s="1"/>
  <c r="Q6" i="6"/>
  <c r="BN34" i="6"/>
  <c r="BN33" i="6"/>
  <c r="BN32" i="6"/>
  <c r="BN31" i="6"/>
  <c r="BN30" i="6"/>
  <c r="BN29" i="6"/>
  <c r="BN28" i="6"/>
  <c r="BN27" i="6"/>
  <c r="BN26" i="6"/>
  <c r="BN25" i="6"/>
  <c r="BN24" i="6"/>
  <c r="BN23" i="6"/>
  <c r="BN22" i="6"/>
  <c r="BN21" i="6"/>
  <c r="BN20" i="6"/>
  <c r="BN19" i="6"/>
  <c r="BN18" i="6"/>
  <c r="BN17" i="6"/>
  <c r="BN16" i="6"/>
  <c r="BN15" i="6"/>
  <c r="BN14" i="6"/>
  <c r="BN13" i="6"/>
  <c r="BN12" i="6"/>
  <c r="BN11" i="6"/>
  <c r="BN10" i="6"/>
  <c r="BN9" i="6"/>
  <c r="BN8" i="6"/>
  <c r="BN7" i="6"/>
  <c r="BN6" i="6"/>
  <c r="BN5" i="6"/>
  <c r="BN4" i="6"/>
  <c r="BN3" i="6"/>
  <c r="BD34" i="6"/>
  <c r="BD33" i="6"/>
  <c r="BD32" i="6"/>
  <c r="BD31" i="6"/>
  <c r="BD30" i="6"/>
  <c r="BD29" i="6"/>
  <c r="BD28" i="6"/>
  <c r="BD27" i="6"/>
  <c r="BD26" i="6"/>
  <c r="BD25" i="6"/>
  <c r="BD24" i="6"/>
  <c r="BD23" i="6"/>
  <c r="BD22" i="6"/>
  <c r="BD21" i="6"/>
  <c r="BD20" i="6"/>
  <c r="BD19" i="6"/>
  <c r="BD18" i="6"/>
  <c r="BD17" i="6"/>
  <c r="BD16" i="6"/>
  <c r="BD15" i="6"/>
  <c r="BD14" i="6"/>
  <c r="BD13" i="6"/>
  <c r="BD12" i="6"/>
  <c r="BD11" i="6"/>
  <c r="BD10" i="6"/>
  <c r="BD9" i="6"/>
  <c r="BD8" i="6"/>
  <c r="BD7" i="6"/>
  <c r="BD6" i="6"/>
  <c r="BD5" i="6"/>
  <c r="BD4" i="6"/>
  <c r="BD3" i="6"/>
  <c r="AT34" i="6"/>
  <c r="AT33" i="6"/>
  <c r="AT32" i="6"/>
  <c r="AT31" i="6"/>
  <c r="AT30" i="6"/>
  <c r="AT29" i="6"/>
  <c r="AT28" i="6"/>
  <c r="AT27" i="6"/>
  <c r="AT26" i="6"/>
  <c r="AT25" i="6"/>
  <c r="AT24" i="6"/>
  <c r="AT23" i="6"/>
  <c r="AV23" i="6" s="1"/>
  <c r="AT22" i="6"/>
  <c r="AT21" i="6"/>
  <c r="AT20" i="6"/>
  <c r="AT19" i="6"/>
  <c r="AV19" i="6" s="1"/>
  <c r="AT18" i="6"/>
  <c r="AV18" i="6" s="1"/>
  <c r="AT17" i="6"/>
  <c r="AT16" i="6"/>
  <c r="AT15" i="6"/>
  <c r="AT14" i="6"/>
  <c r="AT13" i="6"/>
  <c r="AT12" i="6"/>
  <c r="AT11" i="6"/>
  <c r="AT10" i="6"/>
  <c r="AT9" i="6"/>
  <c r="AV9" i="6" s="1"/>
  <c r="AT8" i="6"/>
  <c r="AT7" i="6"/>
  <c r="AT6" i="6"/>
  <c r="AV6" i="6" s="1"/>
  <c r="AT5" i="6"/>
  <c r="AT4" i="6"/>
  <c r="AT3" i="6"/>
  <c r="AJ34" i="6"/>
  <c r="AJ33" i="6"/>
  <c r="AJ32" i="6"/>
  <c r="AJ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11" i="6"/>
  <c r="AJ10" i="6"/>
  <c r="AJ9" i="6"/>
  <c r="AJ8" i="6"/>
  <c r="AJ7" i="6"/>
  <c r="AJ6" i="6"/>
  <c r="AJ5" i="6"/>
  <c r="AJ4" i="6"/>
  <c r="AJ3" i="6"/>
  <c r="Z34" i="6"/>
  <c r="Z33" i="6"/>
  <c r="Z32" i="6"/>
  <c r="Z31" i="6"/>
  <c r="Z30" i="6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AB12" i="6" s="1"/>
  <c r="Z11" i="6"/>
  <c r="AB11" i="6" s="1"/>
  <c r="Z10" i="6"/>
  <c r="Z9" i="6"/>
  <c r="Z8" i="6"/>
  <c r="Z7" i="6"/>
  <c r="Z6" i="6"/>
  <c r="Z5" i="6"/>
  <c r="Z4" i="6"/>
  <c r="Z3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R22" i="6" s="1"/>
  <c r="P21" i="6"/>
  <c r="G21" i="6" s="1"/>
  <c r="P20" i="6"/>
  <c r="G20" i="6" s="1"/>
  <c r="P19" i="6"/>
  <c r="G19" i="6" s="1"/>
  <c r="P18" i="6"/>
  <c r="G18" i="6" s="1"/>
  <c r="P17" i="6"/>
  <c r="G17" i="6" s="1"/>
  <c r="P16" i="6"/>
  <c r="G16" i="6" s="1"/>
  <c r="P15" i="6"/>
  <c r="G15" i="6" s="1"/>
  <c r="P14" i="6"/>
  <c r="G14" i="6" s="1"/>
  <c r="P13" i="6"/>
  <c r="G13" i="6" s="1"/>
  <c r="P12" i="6"/>
  <c r="G12" i="6" s="1"/>
  <c r="P11" i="6"/>
  <c r="G11" i="6" s="1"/>
  <c r="P10" i="6"/>
  <c r="G10" i="6" s="1"/>
  <c r="P9" i="6"/>
  <c r="G9" i="6" s="1"/>
  <c r="P8" i="6"/>
  <c r="G8" i="6" s="1"/>
  <c r="P7" i="6"/>
  <c r="G7" i="6" s="1"/>
  <c r="P6" i="6"/>
  <c r="G6" i="6" s="1"/>
  <c r="P5" i="6"/>
  <c r="G5" i="6" s="1"/>
  <c r="P4" i="6"/>
  <c r="G4" i="6" s="1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C1" i="7"/>
  <c r="E21" i="6"/>
  <c r="E20" i="6"/>
  <c r="E19" i="6"/>
  <c r="E18" i="6"/>
  <c r="E17" i="6"/>
  <c r="E16" i="6"/>
  <c r="E15" i="6"/>
  <c r="E14" i="6"/>
  <c r="E13" i="6"/>
  <c r="E12" i="6"/>
  <c r="E10" i="6"/>
  <c r="E9" i="6"/>
  <c r="E8" i="6"/>
  <c r="E7" i="6"/>
  <c r="E6" i="6"/>
  <c r="E5" i="6"/>
  <c r="E4" i="6"/>
  <c r="I21" i="1"/>
  <c r="I18" i="1"/>
  <c r="I15" i="1"/>
  <c r="I17" i="1"/>
  <c r="I12" i="1"/>
  <c r="I4" i="1"/>
  <c r="I10" i="1"/>
  <c r="I6" i="1"/>
  <c r="I11" i="1"/>
  <c r="I19" i="1"/>
  <c r="I14" i="1"/>
  <c r="I13" i="1"/>
  <c r="I16" i="1"/>
  <c r="I8" i="1"/>
  <c r="I5" i="1"/>
  <c r="I20" i="1"/>
  <c r="I9" i="1"/>
  <c r="I7" i="1"/>
  <c r="I3" i="1"/>
  <c r="DJ21" i="1"/>
  <c r="DI21" i="1"/>
  <c r="DH21" i="1"/>
  <c r="CY21" i="1"/>
  <c r="CX21" i="1"/>
  <c r="CW21" i="1"/>
  <c r="DJ18" i="1"/>
  <c r="DI18" i="1"/>
  <c r="DH18" i="1"/>
  <c r="CY18" i="1"/>
  <c r="CX18" i="1"/>
  <c r="CW18" i="1"/>
  <c r="DJ4" i="1"/>
  <c r="DI4" i="1"/>
  <c r="DH4" i="1"/>
  <c r="CY4" i="1"/>
  <c r="CX4" i="1"/>
  <c r="CW4" i="1"/>
  <c r="DJ11" i="1"/>
  <c r="DI11" i="1"/>
  <c r="DH11" i="1"/>
  <c r="CY11" i="1"/>
  <c r="CX11" i="1"/>
  <c r="CW11" i="1"/>
  <c r="DJ7" i="1"/>
  <c r="DI7" i="1"/>
  <c r="DH7" i="1"/>
  <c r="CY7" i="1"/>
  <c r="CX7" i="1"/>
  <c r="CW7" i="1"/>
  <c r="CN11" i="1"/>
  <c r="CM11" i="1"/>
  <c r="CL11" i="1"/>
  <c r="CC11" i="1"/>
  <c r="CB11" i="1"/>
  <c r="CA11" i="1"/>
  <c r="BQ11" i="1"/>
  <c r="BP11" i="1"/>
  <c r="BO11" i="1"/>
  <c r="BE11" i="1"/>
  <c r="BD11" i="1"/>
  <c r="BC11" i="1"/>
  <c r="AS11" i="1"/>
  <c r="AR11" i="1"/>
  <c r="AQ11" i="1"/>
  <c r="AF11" i="1"/>
  <c r="AE11" i="1"/>
  <c r="AD11" i="1"/>
  <c r="Q11" i="1"/>
  <c r="P11" i="1" s="1"/>
  <c r="L11" i="1"/>
  <c r="K11" i="1"/>
  <c r="CN21" i="1"/>
  <c r="CM21" i="1"/>
  <c r="CL21" i="1"/>
  <c r="CC21" i="1"/>
  <c r="CB21" i="1"/>
  <c r="CA21" i="1"/>
  <c r="BQ21" i="1"/>
  <c r="BP21" i="1"/>
  <c r="BO21" i="1"/>
  <c r="BE21" i="1"/>
  <c r="BD21" i="1"/>
  <c r="BC21" i="1"/>
  <c r="AS21" i="1"/>
  <c r="AR21" i="1"/>
  <c r="AQ21" i="1"/>
  <c r="AF21" i="1"/>
  <c r="AE21" i="1"/>
  <c r="AD21" i="1"/>
  <c r="Q21" i="1"/>
  <c r="P21" i="1" s="1"/>
  <c r="L21" i="1"/>
  <c r="K21" i="1"/>
  <c r="CN4" i="1"/>
  <c r="CM4" i="1"/>
  <c r="CL4" i="1"/>
  <c r="CC4" i="1"/>
  <c r="CB4" i="1"/>
  <c r="CA4" i="1"/>
  <c r="BQ4" i="1"/>
  <c r="BP4" i="1"/>
  <c r="BO4" i="1"/>
  <c r="BE4" i="1"/>
  <c r="BD4" i="1"/>
  <c r="BC4" i="1"/>
  <c r="AS4" i="1"/>
  <c r="AR4" i="1"/>
  <c r="AQ4" i="1"/>
  <c r="AF4" i="1"/>
  <c r="AE4" i="1"/>
  <c r="AD4" i="1"/>
  <c r="Q4" i="1"/>
  <c r="P4" i="1" s="1"/>
  <c r="L4" i="1"/>
  <c r="K4" i="1"/>
  <c r="G23" i="6" l="1"/>
  <c r="F17" i="6"/>
  <c r="AV7" i="6"/>
  <c r="AV11" i="6"/>
  <c r="AV15" i="6"/>
  <c r="D14" i="6"/>
  <c r="D18" i="6"/>
  <c r="F9" i="6"/>
  <c r="F14" i="6"/>
  <c r="F18" i="6"/>
  <c r="F22" i="6"/>
  <c r="D22" i="6" s="1"/>
  <c r="AV4" i="6"/>
  <c r="AV8" i="6"/>
  <c r="AV12" i="6"/>
  <c r="AV20" i="6"/>
  <c r="F19" i="6"/>
  <c r="D19" i="6" s="1"/>
  <c r="AL5" i="6"/>
  <c r="AL9" i="6"/>
  <c r="AL13" i="6"/>
  <c r="AL21" i="6"/>
  <c r="F3" i="6"/>
  <c r="AL6" i="6"/>
  <c r="AL10" i="6"/>
  <c r="AL14" i="6"/>
  <c r="AB7" i="6"/>
  <c r="AB15" i="6"/>
  <c r="AB4" i="6"/>
  <c r="D17" i="6"/>
  <c r="AB5" i="6"/>
  <c r="AB9" i="6"/>
  <c r="AB13" i="6"/>
  <c r="AB21" i="6"/>
  <c r="G3" i="6"/>
  <c r="D3" i="6" s="1"/>
  <c r="F13" i="6"/>
  <c r="D13" i="6" s="1"/>
  <c r="F21" i="6"/>
  <c r="D21" i="6" s="1"/>
  <c r="F12" i="6"/>
  <c r="F4" i="6"/>
  <c r="D4" i="6" s="1"/>
  <c r="AB3" i="6"/>
  <c r="D16" i="6"/>
  <c r="AB8" i="6"/>
  <c r="AB20" i="6"/>
  <c r="F20" i="6"/>
  <c r="D20" i="6" s="1"/>
  <c r="AB6" i="6"/>
  <c r="F5" i="6"/>
  <c r="D5" i="6" s="1"/>
  <c r="D12" i="6"/>
  <c r="D9" i="6"/>
  <c r="F11" i="6"/>
  <c r="D11" i="6" s="1"/>
  <c r="G22" i="6"/>
  <c r="F7" i="6"/>
  <c r="R8" i="6"/>
  <c r="R20" i="6"/>
  <c r="F8" i="6"/>
  <c r="D8" i="6" s="1"/>
  <c r="R6" i="6"/>
  <c r="R10" i="6"/>
  <c r="R3" i="6"/>
  <c r="F6" i="6"/>
  <c r="D6" i="6" s="1"/>
  <c r="F10" i="6"/>
  <c r="D10" i="6" s="1"/>
  <c r="F15" i="6"/>
  <c r="AV3" i="6"/>
  <c r="AL28" i="6"/>
  <c r="D7" i="6"/>
  <c r="D15" i="6"/>
  <c r="D23" i="6"/>
  <c r="D27" i="6"/>
  <c r="D31" i="6"/>
  <c r="CO4" i="1"/>
  <c r="DK7" i="1"/>
  <c r="DK21" i="1"/>
  <c r="CZ11" i="1"/>
  <c r="CZ18" i="1"/>
  <c r="DK11" i="1"/>
  <c r="CZ4" i="1"/>
  <c r="CO11" i="1"/>
  <c r="DK18" i="1"/>
  <c r="DK4" i="1"/>
  <c r="CZ21" i="1"/>
  <c r="CD11" i="1"/>
  <c r="H11" i="1"/>
  <c r="J11" i="1" s="1"/>
  <c r="BR4" i="1"/>
  <c r="CZ7" i="1"/>
  <c r="CD4" i="1"/>
  <c r="CO21" i="1"/>
  <c r="O4" i="1"/>
  <c r="CD21" i="1"/>
  <c r="O21" i="1"/>
  <c r="AT21" i="1"/>
  <c r="BR21" i="1"/>
  <c r="BF21" i="1"/>
  <c r="N21" i="1"/>
  <c r="H21" i="1"/>
  <c r="J21" i="1" s="1"/>
  <c r="BR11" i="1"/>
  <c r="O11" i="1"/>
  <c r="BF11" i="1"/>
  <c r="N11" i="1"/>
  <c r="AT11" i="1"/>
  <c r="AG11" i="1"/>
  <c r="BF4" i="1"/>
  <c r="AT4" i="1"/>
  <c r="N4" i="1"/>
  <c r="M4" i="1" s="1"/>
  <c r="H4" i="1"/>
  <c r="J4" i="1" s="1"/>
  <c r="AG4" i="1"/>
  <c r="AG21" i="1"/>
  <c r="CN18" i="1"/>
  <c r="CN7" i="1"/>
  <c r="M21" i="1" l="1"/>
  <c r="M11" i="1"/>
  <c r="CM7" i="1"/>
  <c r="CL7" i="1"/>
  <c r="CM18" i="1"/>
  <c r="CL18" i="1"/>
  <c r="DJ12" i="1"/>
  <c r="DI12" i="1"/>
  <c r="DH12" i="1"/>
  <c r="CY12" i="1"/>
  <c r="CX12" i="1"/>
  <c r="CW12" i="1"/>
  <c r="CN12" i="1"/>
  <c r="CM12" i="1"/>
  <c r="CL12" i="1"/>
  <c r="CC12" i="1"/>
  <c r="CB12" i="1"/>
  <c r="CA12" i="1"/>
  <c r="BQ12" i="1"/>
  <c r="BP12" i="1"/>
  <c r="BO12" i="1"/>
  <c r="BE12" i="1"/>
  <c r="BD12" i="1"/>
  <c r="BC12" i="1"/>
  <c r="AS12" i="1"/>
  <c r="AR12" i="1"/>
  <c r="AQ12" i="1"/>
  <c r="AF12" i="1"/>
  <c r="AE12" i="1"/>
  <c r="AD12" i="1"/>
  <c r="Q12" i="1"/>
  <c r="P12" i="1" s="1"/>
  <c r="L12" i="1"/>
  <c r="K12" i="1"/>
  <c r="DJ5" i="1"/>
  <c r="DI5" i="1"/>
  <c r="DH5" i="1"/>
  <c r="CY5" i="1"/>
  <c r="CX5" i="1"/>
  <c r="CW5" i="1"/>
  <c r="CN5" i="1"/>
  <c r="CM5" i="1"/>
  <c r="CL5" i="1"/>
  <c r="CC5" i="1"/>
  <c r="CB5" i="1"/>
  <c r="CA5" i="1"/>
  <c r="BQ5" i="1"/>
  <c r="BP5" i="1"/>
  <c r="BO5" i="1"/>
  <c r="BE5" i="1"/>
  <c r="BD5" i="1"/>
  <c r="BC5" i="1"/>
  <c r="AS5" i="1"/>
  <c r="AR5" i="1"/>
  <c r="AQ5" i="1"/>
  <c r="AF5" i="1"/>
  <c r="AE5" i="1"/>
  <c r="AD5" i="1"/>
  <c r="Q5" i="1"/>
  <c r="P5" i="1" s="1"/>
  <c r="L5" i="1"/>
  <c r="K5" i="1"/>
  <c r="DJ6" i="1"/>
  <c r="DI6" i="1"/>
  <c r="DH6" i="1"/>
  <c r="CY6" i="1"/>
  <c r="CX6" i="1"/>
  <c r="CW6" i="1"/>
  <c r="CN6" i="1"/>
  <c r="CM6" i="1"/>
  <c r="CL6" i="1"/>
  <c r="CC6" i="1"/>
  <c r="CB6" i="1"/>
  <c r="CA6" i="1"/>
  <c r="BQ6" i="1"/>
  <c r="BP6" i="1"/>
  <c r="BO6" i="1"/>
  <c r="BE6" i="1"/>
  <c r="BD6" i="1"/>
  <c r="BC6" i="1"/>
  <c r="AS6" i="1"/>
  <c r="AR6" i="1"/>
  <c r="AQ6" i="1"/>
  <c r="AF6" i="1"/>
  <c r="AE6" i="1"/>
  <c r="AD6" i="1"/>
  <c r="Q6" i="1"/>
  <c r="P6" i="1" s="1"/>
  <c r="L6" i="1"/>
  <c r="K6" i="1"/>
  <c r="DJ14" i="1"/>
  <c r="DI14" i="1"/>
  <c r="DH14" i="1"/>
  <c r="CY14" i="1"/>
  <c r="CX14" i="1"/>
  <c r="CW14" i="1"/>
  <c r="CN14" i="1"/>
  <c r="CM14" i="1"/>
  <c r="CL14" i="1"/>
  <c r="CC14" i="1"/>
  <c r="CB14" i="1"/>
  <c r="CA14" i="1"/>
  <c r="BQ14" i="1"/>
  <c r="BP14" i="1"/>
  <c r="BO14" i="1"/>
  <c r="BE14" i="1"/>
  <c r="BD14" i="1"/>
  <c r="BC14" i="1"/>
  <c r="AS14" i="1"/>
  <c r="AR14" i="1"/>
  <c r="AQ14" i="1"/>
  <c r="AF14" i="1"/>
  <c r="AE14" i="1"/>
  <c r="AD14" i="1"/>
  <c r="Q14" i="1"/>
  <c r="P14" i="1" s="1"/>
  <c r="L14" i="1"/>
  <c r="K14" i="1"/>
  <c r="CO18" i="1" l="1"/>
  <c r="CO7" i="1"/>
  <c r="DK5" i="1"/>
  <c r="CZ14" i="1"/>
  <c r="BF14" i="1"/>
  <c r="AG14" i="1"/>
  <c r="CO12" i="1"/>
  <c r="DK14" i="1"/>
  <c r="DK12" i="1"/>
  <c r="CZ6" i="1"/>
  <c r="BR14" i="1"/>
  <c r="DK6" i="1"/>
  <c r="CZ5" i="1"/>
  <c r="CO6" i="1"/>
  <c r="CZ12" i="1"/>
  <c r="CD12" i="1"/>
  <c r="O12" i="1"/>
  <c r="BR12" i="1"/>
  <c r="BF12" i="1"/>
  <c r="AT12" i="1"/>
  <c r="N12" i="1"/>
  <c r="H12" i="1"/>
  <c r="J12" i="1" s="1"/>
  <c r="CO5" i="1"/>
  <c r="O5" i="1"/>
  <c r="CD5" i="1"/>
  <c r="BR5" i="1"/>
  <c r="BF5" i="1"/>
  <c r="AT5" i="1"/>
  <c r="N5" i="1"/>
  <c r="AG5" i="1"/>
  <c r="H5" i="1"/>
  <c r="J5" i="1" s="1"/>
  <c r="CD6" i="1"/>
  <c r="BR6" i="1"/>
  <c r="BF6" i="1"/>
  <c r="O6" i="1"/>
  <c r="AT6" i="1"/>
  <c r="H6" i="1"/>
  <c r="J6" i="1" s="1"/>
  <c r="O14" i="1"/>
  <c r="CO14" i="1"/>
  <c r="CD14" i="1"/>
  <c r="AT14" i="1"/>
  <c r="N14" i="1"/>
  <c r="H14" i="1"/>
  <c r="J14" i="1" s="1"/>
  <c r="AG6" i="1"/>
  <c r="AG12" i="1"/>
  <c r="N6" i="1"/>
  <c r="DJ20" i="1"/>
  <c r="DI20" i="1"/>
  <c r="DH20" i="1"/>
  <c r="CY20" i="1"/>
  <c r="CX20" i="1"/>
  <c r="CW20" i="1"/>
  <c r="CN20" i="1"/>
  <c r="CM20" i="1"/>
  <c r="CL20" i="1"/>
  <c r="CC20" i="1"/>
  <c r="CB20" i="1"/>
  <c r="CA20" i="1"/>
  <c r="BQ7" i="1"/>
  <c r="BP7" i="1"/>
  <c r="BO7" i="1"/>
  <c r="BE7" i="1"/>
  <c r="BD7" i="1"/>
  <c r="BC7" i="1"/>
  <c r="AS7" i="1"/>
  <c r="AR7" i="1"/>
  <c r="AQ7" i="1"/>
  <c r="AF7" i="1"/>
  <c r="AE7" i="1"/>
  <c r="AD7" i="1"/>
  <c r="Q7" i="1"/>
  <c r="P7" i="1" s="1"/>
  <c r="L7" i="1"/>
  <c r="K7" i="1"/>
  <c r="BQ16" i="1"/>
  <c r="BP16" i="1"/>
  <c r="BO16" i="1"/>
  <c r="BE16" i="1"/>
  <c r="BD16" i="1"/>
  <c r="BC16" i="1"/>
  <c r="AS16" i="1"/>
  <c r="AR16" i="1"/>
  <c r="AQ16" i="1"/>
  <c r="AF16" i="1"/>
  <c r="AE16" i="1"/>
  <c r="AD16" i="1"/>
  <c r="Q16" i="1"/>
  <c r="P16" i="1" s="1"/>
  <c r="L16" i="1"/>
  <c r="K16" i="1"/>
  <c r="CC7" i="1"/>
  <c r="CB7" i="1"/>
  <c r="CA7" i="1"/>
  <c r="DJ3" i="1"/>
  <c r="DI3" i="1"/>
  <c r="DH3" i="1"/>
  <c r="CY3" i="1"/>
  <c r="CX3" i="1"/>
  <c r="CW3" i="1"/>
  <c r="CN3" i="1"/>
  <c r="CM3" i="1"/>
  <c r="CL3" i="1"/>
  <c r="CC3" i="1"/>
  <c r="CB3" i="1"/>
  <c r="CA3" i="1"/>
  <c r="BQ10" i="1"/>
  <c r="BP10" i="1"/>
  <c r="BO10" i="1"/>
  <c r="BE10" i="1"/>
  <c r="BD10" i="1"/>
  <c r="BC10" i="1"/>
  <c r="AS10" i="1"/>
  <c r="AR10" i="1"/>
  <c r="AQ10" i="1"/>
  <c r="AF10" i="1"/>
  <c r="AE10" i="1"/>
  <c r="AD10" i="1"/>
  <c r="Q10" i="1"/>
  <c r="P10" i="1" s="1"/>
  <c r="L10" i="1"/>
  <c r="K10" i="1"/>
  <c r="DJ15" i="1"/>
  <c r="DI15" i="1"/>
  <c r="DH15" i="1"/>
  <c r="CY15" i="1"/>
  <c r="CX15" i="1"/>
  <c r="CW15" i="1"/>
  <c r="CN15" i="1"/>
  <c r="CM15" i="1"/>
  <c r="CL15" i="1"/>
  <c r="CC15" i="1"/>
  <c r="CB15" i="1"/>
  <c r="CA15" i="1"/>
  <c r="BQ17" i="1"/>
  <c r="BP17" i="1"/>
  <c r="BO17" i="1"/>
  <c r="BE17" i="1"/>
  <c r="BD17" i="1"/>
  <c r="BC17" i="1"/>
  <c r="AS17" i="1"/>
  <c r="AR17" i="1"/>
  <c r="AQ17" i="1"/>
  <c r="AF17" i="1"/>
  <c r="AE17" i="1"/>
  <c r="AD17" i="1"/>
  <c r="Q17" i="1"/>
  <c r="P17" i="1" s="1"/>
  <c r="L17" i="1"/>
  <c r="K17" i="1"/>
  <c r="M6" i="1" l="1"/>
  <c r="DK3" i="1"/>
  <c r="M5" i="1"/>
  <c r="M12" i="1"/>
  <c r="M14" i="1"/>
  <c r="H7" i="1"/>
  <c r="J7" i="1" s="1"/>
  <c r="H10" i="1"/>
  <c r="J10" i="1" s="1"/>
  <c r="CZ15" i="1"/>
  <c r="CO3" i="1"/>
  <c r="CD7" i="1"/>
  <c r="CO20" i="1"/>
  <c r="CO15" i="1"/>
  <c r="CZ3" i="1"/>
  <c r="CD3" i="1"/>
  <c r="CZ20" i="1"/>
  <c r="H16" i="1"/>
  <c r="J16" i="1" s="1"/>
  <c r="CD15" i="1"/>
  <c r="CD20" i="1"/>
  <c r="DK15" i="1"/>
  <c r="DK20" i="1"/>
  <c r="BR7" i="1"/>
  <c r="BF7" i="1"/>
  <c r="BR10" i="1"/>
  <c r="BF10" i="1"/>
  <c r="AT10" i="1"/>
  <c r="BR17" i="1"/>
  <c r="AT17" i="1"/>
  <c r="H17" i="1"/>
  <c r="J17" i="1" s="1"/>
  <c r="BR16" i="1"/>
  <c r="BF17" i="1"/>
  <c r="BF16" i="1"/>
  <c r="AT16" i="1"/>
  <c r="O7" i="1"/>
  <c r="AT7" i="1"/>
  <c r="AG7" i="1"/>
  <c r="N7" i="1"/>
  <c r="AG16" i="1"/>
  <c r="AG17" i="1"/>
  <c r="AG10" i="1"/>
  <c r="CC19" i="1"/>
  <c r="CB19" i="1"/>
  <c r="CA19" i="1"/>
  <c r="CC18" i="1"/>
  <c r="CB18" i="1"/>
  <c r="CA18" i="1"/>
  <c r="DJ8" i="1"/>
  <c r="DI8" i="1"/>
  <c r="DH8" i="1"/>
  <c r="CY8" i="1"/>
  <c r="CX8" i="1"/>
  <c r="CW8" i="1"/>
  <c r="CN8" i="1"/>
  <c r="CM8" i="1"/>
  <c r="CL8" i="1"/>
  <c r="CC17" i="1"/>
  <c r="CB17" i="1"/>
  <c r="CA17" i="1"/>
  <c r="BQ3" i="1"/>
  <c r="BP3" i="1"/>
  <c r="BO3" i="1"/>
  <c r="BE3" i="1"/>
  <c r="BD3" i="1"/>
  <c r="BC3" i="1"/>
  <c r="AS3" i="1"/>
  <c r="AR3" i="1"/>
  <c r="AQ3" i="1"/>
  <c r="AF3" i="1"/>
  <c r="AE3" i="1"/>
  <c r="AD3" i="1"/>
  <c r="Q3" i="1"/>
  <c r="P3" i="1" s="1"/>
  <c r="L3" i="1"/>
  <c r="K3" i="1"/>
  <c r="BQ20" i="1"/>
  <c r="BP20" i="1"/>
  <c r="BO20" i="1"/>
  <c r="BE20" i="1"/>
  <c r="BD20" i="1"/>
  <c r="BC20" i="1"/>
  <c r="AS20" i="1"/>
  <c r="AR20" i="1"/>
  <c r="AQ20" i="1"/>
  <c r="AF20" i="1"/>
  <c r="AE20" i="1"/>
  <c r="AD20" i="1"/>
  <c r="Q20" i="1"/>
  <c r="P20" i="1" s="1"/>
  <c r="L20" i="1"/>
  <c r="K20" i="1"/>
  <c r="BQ9" i="1"/>
  <c r="BP9" i="1"/>
  <c r="BO9" i="1"/>
  <c r="BE9" i="1"/>
  <c r="BD9" i="1"/>
  <c r="BC9" i="1"/>
  <c r="AS9" i="1"/>
  <c r="AR9" i="1"/>
  <c r="AQ9" i="1"/>
  <c r="AF9" i="1"/>
  <c r="AE9" i="1"/>
  <c r="AD9" i="1"/>
  <c r="Q9" i="1"/>
  <c r="P9" i="1" s="1"/>
  <c r="L9" i="1"/>
  <c r="K9" i="1"/>
  <c r="M7" i="1" l="1"/>
  <c r="H20" i="1"/>
  <c r="J20" i="1" s="1"/>
  <c r="H3" i="1"/>
  <c r="J3" i="1" s="1"/>
  <c r="CD19" i="1"/>
  <c r="AT9" i="1"/>
  <c r="DK8" i="1"/>
  <c r="CD18" i="1"/>
  <c r="BF20" i="1"/>
  <c r="CO8" i="1"/>
  <c r="BR9" i="1"/>
  <c r="AG20" i="1"/>
  <c r="AT20" i="1"/>
  <c r="BF9" i="1"/>
  <c r="BR20" i="1"/>
  <c r="CZ8" i="1"/>
  <c r="CD17" i="1"/>
  <c r="BR3" i="1"/>
  <c r="BF3" i="1"/>
  <c r="AT3" i="1"/>
  <c r="AG3" i="1"/>
  <c r="AG9" i="1"/>
  <c r="H9" i="1"/>
  <c r="J9" i="1" s="1"/>
  <c r="AD8" i="1"/>
  <c r="AS13" i="1"/>
  <c r="AR13" i="1"/>
  <c r="AQ13" i="1"/>
  <c r="AS19" i="1"/>
  <c r="AR19" i="1"/>
  <c r="AQ19" i="1"/>
  <c r="AS18" i="1"/>
  <c r="AR18" i="1"/>
  <c r="AQ18" i="1"/>
  <c r="AS8" i="1"/>
  <c r="AR8" i="1"/>
  <c r="AQ8" i="1"/>
  <c r="AS15" i="1"/>
  <c r="AR15" i="1"/>
  <c r="AQ15" i="1"/>
  <c r="BQ18" i="1"/>
  <c r="BP18" i="1"/>
  <c r="BO18" i="1"/>
  <c r="BQ13" i="1"/>
  <c r="BP13" i="1"/>
  <c r="BO13" i="1"/>
  <c r="BQ19" i="1"/>
  <c r="BP19" i="1"/>
  <c r="BO19" i="1"/>
  <c r="BQ8" i="1"/>
  <c r="BP8" i="1"/>
  <c r="BO8" i="1"/>
  <c r="BQ15" i="1"/>
  <c r="BP15" i="1"/>
  <c r="BO15" i="1"/>
  <c r="BE18" i="1"/>
  <c r="BD18" i="1"/>
  <c r="BC18" i="1"/>
  <c r="AF18" i="1"/>
  <c r="AE18" i="1"/>
  <c r="AD18" i="1"/>
  <c r="Q18" i="1"/>
  <c r="P18" i="1" s="1"/>
  <c r="L18" i="1"/>
  <c r="K18" i="1"/>
  <c r="BE19" i="1"/>
  <c r="BD19" i="1"/>
  <c r="BC19" i="1"/>
  <c r="AF19" i="1"/>
  <c r="AE19" i="1"/>
  <c r="AD19" i="1"/>
  <c r="Q19" i="1"/>
  <c r="P19" i="1" s="1"/>
  <c r="L19" i="1"/>
  <c r="K19" i="1"/>
  <c r="BE13" i="1"/>
  <c r="BD13" i="1"/>
  <c r="BC13" i="1"/>
  <c r="AF13" i="1"/>
  <c r="AE13" i="1"/>
  <c r="AD13" i="1"/>
  <c r="Q13" i="1"/>
  <c r="P13" i="1" s="1"/>
  <c r="L13" i="1"/>
  <c r="K13" i="1"/>
  <c r="DJ17" i="1"/>
  <c r="DI17" i="1"/>
  <c r="DH17" i="1"/>
  <c r="CY17" i="1"/>
  <c r="CX17" i="1"/>
  <c r="CW17" i="1"/>
  <c r="CN17" i="1"/>
  <c r="CM17" i="1"/>
  <c r="CL17" i="1"/>
  <c r="CC8" i="1"/>
  <c r="CB8" i="1"/>
  <c r="CA8" i="1"/>
  <c r="DJ13" i="1"/>
  <c r="DI13" i="1"/>
  <c r="DH13" i="1"/>
  <c r="CY13" i="1"/>
  <c r="CX13" i="1"/>
  <c r="CW13" i="1"/>
  <c r="CN13" i="1"/>
  <c r="CM13" i="1"/>
  <c r="CL13" i="1"/>
  <c r="CC9" i="1"/>
  <c r="CB9" i="1"/>
  <c r="CA9" i="1"/>
  <c r="BE8" i="1"/>
  <c r="BD8" i="1"/>
  <c r="BC8" i="1"/>
  <c r="AF8" i="1"/>
  <c r="AE8" i="1"/>
  <c r="Q8" i="1"/>
  <c r="P8" i="1" s="1"/>
  <c r="L8" i="1"/>
  <c r="K8" i="1"/>
  <c r="DJ19" i="1"/>
  <c r="DI19" i="1"/>
  <c r="DH19" i="1"/>
  <c r="CY19" i="1"/>
  <c r="CX19" i="1"/>
  <c r="CW19" i="1"/>
  <c r="CN19" i="1"/>
  <c r="CM19" i="1"/>
  <c r="CL19" i="1"/>
  <c r="CC16" i="1"/>
  <c r="CB16" i="1"/>
  <c r="CA16" i="1"/>
  <c r="DJ16" i="1"/>
  <c r="DI16" i="1"/>
  <c r="DH16" i="1"/>
  <c r="CY16" i="1"/>
  <c r="CX16" i="1"/>
  <c r="CW16" i="1"/>
  <c r="CN16" i="1"/>
  <c r="CM16" i="1"/>
  <c r="CL16" i="1"/>
  <c r="DJ9" i="1"/>
  <c r="DI9" i="1"/>
  <c r="DH9" i="1"/>
  <c r="CY9" i="1"/>
  <c r="CX9" i="1"/>
  <c r="CW9" i="1"/>
  <c r="CN9" i="1"/>
  <c r="CM9" i="1"/>
  <c r="CL9" i="1"/>
  <c r="CC10" i="1"/>
  <c r="CB10" i="1"/>
  <c r="CA10" i="1"/>
  <c r="BE15" i="1"/>
  <c r="BD15" i="1"/>
  <c r="BC15" i="1"/>
  <c r="AF15" i="1"/>
  <c r="AE15" i="1"/>
  <c r="AD15" i="1"/>
  <c r="Q15" i="1"/>
  <c r="P15" i="1" s="1"/>
  <c r="L15" i="1"/>
  <c r="K15" i="1"/>
  <c r="DJ10" i="1"/>
  <c r="DI10" i="1"/>
  <c r="DH10" i="1"/>
  <c r="CY10" i="1"/>
  <c r="CX10" i="1"/>
  <c r="CW10" i="1"/>
  <c r="CN10" i="1"/>
  <c r="CM10" i="1"/>
  <c r="CL10" i="1"/>
  <c r="CC13" i="1"/>
  <c r="CB13" i="1"/>
  <c r="CA13" i="1"/>
  <c r="O17" i="1" l="1"/>
  <c r="O16" i="1"/>
  <c r="N17" i="1"/>
  <c r="O10" i="1"/>
  <c r="N10" i="1"/>
  <c r="N16" i="1"/>
  <c r="CZ17" i="1"/>
  <c r="O9" i="1"/>
  <c r="N9" i="1"/>
  <c r="N20" i="1"/>
  <c r="N3" i="1"/>
  <c r="O20" i="1"/>
  <c r="O3" i="1"/>
  <c r="DK10" i="1"/>
  <c r="CD10" i="1"/>
  <c r="CZ10" i="1"/>
  <c r="DK13" i="1"/>
  <c r="CD13" i="1"/>
  <c r="CO9" i="1"/>
  <c r="CZ16" i="1"/>
  <c r="H15" i="1"/>
  <c r="J15" i="1" s="1"/>
  <c r="AT13" i="1"/>
  <c r="BR8" i="1"/>
  <c r="DK16" i="1"/>
  <c r="CO10" i="1"/>
  <c r="BR18" i="1"/>
  <c r="CD16" i="1"/>
  <c r="CD8" i="1"/>
  <c r="DK17" i="1"/>
  <c r="BR15" i="1"/>
  <c r="AT8" i="1"/>
  <c r="CO16" i="1"/>
  <c r="DK9" i="1"/>
  <c r="CO13" i="1"/>
  <c r="O19" i="1"/>
  <c r="DK19" i="1"/>
  <c r="AT18" i="1"/>
  <c r="N15" i="1"/>
  <c r="CZ13" i="1"/>
  <c r="H18" i="1"/>
  <c r="J18" i="1" s="1"/>
  <c r="CZ9" i="1"/>
  <c r="CO19" i="1"/>
  <c r="H8" i="1"/>
  <c r="J8" i="1" s="1"/>
  <c r="CD9" i="1"/>
  <c r="CO17" i="1"/>
  <c r="BR13" i="1"/>
  <c r="CZ19" i="1"/>
  <c r="AG18" i="1"/>
  <c r="BF19" i="1"/>
  <c r="N19" i="1"/>
  <c r="AG19" i="1"/>
  <c r="H19" i="1"/>
  <c r="J19" i="1" s="1"/>
  <c r="O15" i="1"/>
  <c r="BF15" i="1"/>
  <c r="AT15" i="1"/>
  <c r="AG15" i="1"/>
  <c r="BF18" i="1"/>
  <c r="O13" i="1"/>
  <c r="BF13" i="1"/>
  <c r="AG13" i="1"/>
  <c r="H13" i="1"/>
  <c r="J13" i="1" s="1"/>
  <c r="O8" i="1"/>
  <c r="BF8" i="1"/>
  <c r="AG8" i="1"/>
  <c r="BR19" i="1"/>
  <c r="N18" i="1"/>
  <c r="N8" i="1"/>
  <c r="O18" i="1"/>
  <c r="AT19" i="1"/>
  <c r="N13" i="1"/>
  <c r="M3" i="1" l="1"/>
  <c r="M17" i="1"/>
  <c r="M16" i="1"/>
  <c r="M10" i="1"/>
  <c r="M9" i="1"/>
  <c r="M20" i="1"/>
  <c r="M19" i="1"/>
  <c r="M15" i="1"/>
  <c r="M8" i="1"/>
  <c r="M18" i="1"/>
  <c r="M13" i="1"/>
</calcChain>
</file>

<file path=xl/comments1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  <family val="2"/>
          </rPr>
          <t>If re-shoots are allowed, which attempt was this score?  Only the first attempt is counted - others are there for information only.</t>
        </r>
      </text>
    </comment>
    <comment ref="G2" authorId="0">
      <text>
        <r>
          <rPr>
            <sz val="8"/>
            <color indexed="81"/>
            <rFont val="Tahoma"/>
            <family val="2"/>
          </rPr>
          <t>In ODPL, we don't rank based on Class.</t>
        </r>
      </text>
    </comment>
  </commentList>
</comments>
</file>

<file path=xl/comments2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  <family val="2"/>
          </rPr>
          <t>In ODPL, we don't rank based on Class.</t>
        </r>
      </text>
    </comment>
  </commentList>
</comments>
</file>

<file path=xl/sharedStrings.xml><?xml version="1.0" encoding="utf-8"?>
<sst xmlns="http://schemas.openxmlformats.org/spreadsheetml/2006/main" count="347" uniqueCount="119">
  <si>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</si>
  <si>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</si>
  <si>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</si>
  <si>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</si>
  <si>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</si>
  <si>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</si>
  <si>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</si>
  <si>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</si>
  <si>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</si>
  <si>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</si>
  <si>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</si>
  <si>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</si>
  <si>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</si>
  <si>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</si>
  <si>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</si>
  <si>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</si>
  <si>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</si>
  <si>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</si>
  <si>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</si>
  <si>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</si>
  <si>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Stage 1</t>
  </si>
  <si>
    <t>Competitor</t>
  </si>
  <si>
    <t>Div</t>
  </si>
  <si>
    <t>Stage 2</t>
  </si>
  <si>
    <t>Stage 3</t>
  </si>
  <si>
    <t>Stage 4</t>
  </si>
  <si>
    <t>Stage 5</t>
  </si>
  <si>
    <t>Stage 6</t>
  </si>
  <si>
    <t>Stage 7</t>
  </si>
  <si>
    <t>Stage 8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</si>
  <si>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</si>
  <si>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</si>
  <si>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</si>
  <si>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</si>
  <si>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</si>
  <si>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</si>
  <si>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</si>
  <si>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</si>
  <si>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</si>
  <si>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</si>
  <si>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</si>
  <si>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</si>
  <si>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</si>
  <si>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</si>
  <si>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</si>
  <si>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</si>
  <si>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</si>
  <si>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</si>
  <si>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</si>
  <si>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</si>
  <si>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</si>
  <si>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</si>
  <si>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</si>
  <si>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</si>
  <si>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</si>
  <si>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</si>
  <si>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</si>
  <si>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</si>
  <si>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</si>
  <si>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</si>
  <si>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</si>
  <si>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</si>
  <si>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</si>
  <si>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</si>
  <si>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</si>
  <si>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</si>
  <si>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</si>
  <si>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</si>
  <si>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</si>
  <si>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</si>
  <si>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</si>
  <si>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</si>
  <si>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</si>
  <si>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</si>
  <si>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</si>
  <si>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</si>
  <si>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</si>
  <si>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</si>
  <si>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</si>
  <si>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</si>
  <si>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</si>
  <si>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</si>
  <si>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</si>
  <si>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</si>
  <si>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t>Name (First, Last Initial)</t>
  </si>
  <si>
    <t>OPT</t>
  </si>
  <si>
    <t>Total PE</t>
  </si>
  <si>
    <t>Kevin W</t>
  </si>
  <si>
    <t xml:space="preserve">Matt </t>
  </si>
  <si>
    <t>Herbert R</t>
  </si>
  <si>
    <t>Chris V</t>
  </si>
  <si>
    <t>Entry</t>
  </si>
  <si>
    <t>Pts DN</t>
  </si>
  <si>
    <t>=</t>
  </si>
  <si>
    <t>Points Down</t>
  </si>
  <si>
    <t>Procedurals</t>
  </si>
  <si>
    <t>Falure to Nutralize</t>
  </si>
  <si>
    <t xml:space="preserve">Hit on No-shoot </t>
  </si>
  <si>
    <t>Falure to do right</t>
  </si>
  <si>
    <t>Time</t>
  </si>
  <si>
    <t>CLASS</t>
  </si>
  <si>
    <t>NAME</t>
  </si>
  <si>
    <t>PLACE</t>
  </si>
  <si>
    <t>Mike D</t>
  </si>
  <si>
    <t>Ray</t>
  </si>
  <si>
    <t>Al</t>
  </si>
  <si>
    <t>Rado</t>
  </si>
  <si>
    <t>Mitch</t>
  </si>
  <si>
    <t>Jeremy H</t>
  </si>
  <si>
    <t>Claudio</t>
  </si>
  <si>
    <t>Ewa M</t>
  </si>
  <si>
    <t>Phil B</t>
  </si>
  <si>
    <t>Phil</t>
  </si>
  <si>
    <t>Herbert</t>
  </si>
  <si>
    <t>Kevin</t>
  </si>
  <si>
    <t>Mike</t>
  </si>
  <si>
    <t>Chris</t>
  </si>
  <si>
    <t>Jeremy</t>
  </si>
  <si>
    <t>Ewa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</si>
</sst>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color indexed="22"/>
      <name val="Arial"/>
      <family val="2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" fontId="0" fillId="0" borderId="3" xfId="0" applyNumberFormat="1" applyBorder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2" fontId="2" fillId="0" borderId="4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2" fontId="0" fillId="0" borderId="6" xfId="0" applyNumberForma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center" vertical="center"/>
    </xf>
    <xf numFmtId="49" fontId="0" fillId="0" borderId="0" xfId="0" applyNumberFormat="1" applyAlignment="1">
      <alignment wrapText="1"/>
    </xf>
    <xf numFmtId="49" fontId="2" fillId="0" borderId="7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49" fontId="4" fillId="0" borderId="10" xfId="0" applyNumberFormat="1" applyFont="1" applyBorder="1" applyAlignment="1">
      <alignment horizontal="center" vertical="center" textRotation="180"/>
    </xf>
    <xf numFmtId="49" fontId="4" fillId="0" borderId="9" xfId="0" applyNumberFormat="1" applyFont="1" applyBorder="1" applyAlignment="1">
      <alignment horizontal="center" vertical="center" textRotation="180"/>
    </xf>
    <xf numFmtId="49" fontId="2" fillId="0" borderId="11" xfId="0" applyNumberFormat="1" applyFont="1" applyBorder="1" applyAlignment="1">
      <alignment horizontal="center" wrapText="1"/>
    </xf>
    <xf numFmtId="49" fontId="2" fillId="0" borderId="10" xfId="0" applyNumberFormat="1" applyFont="1" applyBorder="1" applyAlignment="1">
      <alignment horizontal="center" wrapText="1"/>
    </xf>
    <xf numFmtId="49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2" fontId="2" fillId="0" borderId="14" xfId="0" applyNumberFormat="1" applyFont="1" applyBorder="1" applyAlignment="1">
      <alignment horizontal="right" vertical="center"/>
    </xf>
    <xf numFmtId="2" fontId="0" fillId="0" borderId="15" xfId="0" applyNumberFormat="1" applyBorder="1" applyAlignment="1">
      <alignment horizontal="right" vertical="center"/>
    </xf>
    <xf numFmtId="49" fontId="2" fillId="0" borderId="16" xfId="0" applyNumberFormat="1" applyFont="1" applyBorder="1" applyAlignment="1">
      <alignment horizontal="center" wrapText="1"/>
    </xf>
    <xf numFmtId="49" fontId="2" fillId="0" borderId="17" xfId="0" applyNumberFormat="1" applyFont="1" applyBorder="1" applyAlignment="1">
      <alignment horizontal="center" wrapText="1"/>
    </xf>
    <xf numFmtId="164" fontId="0" fillId="0" borderId="18" xfId="0" applyNumberFormat="1" applyBorder="1" applyAlignment="1">
      <alignment horizontal="right" vertical="center"/>
    </xf>
    <xf numFmtId="1" fontId="0" fillId="0" borderId="19" xfId="0" applyNumberFormat="1" applyBorder="1" applyAlignment="1">
      <alignment horizontal="right" vertical="center"/>
    </xf>
    <xf numFmtId="49" fontId="4" fillId="0" borderId="20" xfId="0" applyNumberFormat="1" applyFont="1" applyBorder="1" applyAlignment="1">
      <alignment horizontal="center" wrapText="1"/>
    </xf>
    <xf numFmtId="49" fontId="4" fillId="0" borderId="21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2" fillId="0" borderId="8" xfId="0" applyNumberFormat="1" applyFont="1" applyBorder="1" applyAlignment="1">
      <alignment horizontal="center" textRotation="90" wrapText="1"/>
    </xf>
    <xf numFmtId="49" fontId="2" fillId="0" borderId="7" xfId="0" applyNumberFormat="1" applyFont="1" applyBorder="1" applyAlignment="1">
      <alignment horizontal="center" textRotation="90" wrapText="1"/>
    </xf>
    <xf numFmtId="1" fontId="2" fillId="0" borderId="8" xfId="0" applyNumberFormat="1" applyFont="1" applyBorder="1" applyAlignment="1">
      <alignment horizontal="center" textRotation="90" wrapText="1"/>
    </xf>
    <xf numFmtId="1" fontId="0" fillId="0" borderId="0" xfId="0" applyNumberFormat="1" applyAlignment="1" applyProtection="1">
      <alignment horizontal="left" vertical="center"/>
      <protection locked="0"/>
    </xf>
    <xf numFmtId="1" fontId="7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5" fillId="0" borderId="8" xfId="0" applyNumberFormat="1" applyFont="1" applyBorder="1" applyAlignment="1">
      <alignment horizontal="center" wrapText="1"/>
    </xf>
    <xf numFmtId="49" fontId="4" fillId="0" borderId="29" xfId="0" applyNumberFormat="1" applyFont="1" applyBorder="1" applyAlignment="1">
      <alignment horizontal="center" wrapText="1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 textRotation="90" wrapText="1"/>
    </xf>
    <xf numFmtId="2" fontId="0" fillId="0" borderId="3" xfId="0" applyNumberFormat="1" applyBorder="1" applyAlignment="1">
      <alignment horizontal="right" vertical="center"/>
    </xf>
    <xf numFmtId="49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 vertical="center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/>
    <xf numFmtId="1" fontId="7" fillId="0" borderId="4" xfId="0" applyNumberFormat="1" applyFont="1" applyBorder="1" applyAlignment="1" applyProtection="1">
      <alignment horizontal="left" vertical="center"/>
      <protection locked="0"/>
    </xf>
    <xf numFmtId="1" fontId="0" fillId="0" borderId="33" xfId="0" applyNumberFormat="1" applyBorder="1" applyAlignment="1" applyProtection="1">
      <alignment horizontal="left" vertical="center"/>
      <protection locked="0"/>
    </xf>
    <xf numFmtId="0" fontId="0" fillId="0" borderId="32" xfId="0" applyBorder="1"/>
    <xf numFmtId="0" fontId="0" fillId="0" borderId="33" xfId="0" applyBorder="1"/>
    <xf numFmtId="0" fontId="0" fillId="0" borderId="2" xfId="0" applyBorder="1"/>
    <xf numFmtId="0" fontId="0" fillId="0" borderId="35" xfId="0" applyBorder="1"/>
    <xf numFmtId="0" fontId="0" fillId="0" borderId="36" xfId="0" applyBorder="1"/>
    <xf numFmtId="0" fontId="0" fillId="0" borderId="3" xfId="0" applyBorder="1"/>
    <xf numFmtId="0" fontId="0" fillId="0" borderId="18" xfId="0" applyBorder="1"/>
    <xf numFmtId="0" fontId="0" fillId="0" borderId="34" xfId="0" applyBorder="1"/>
    <xf numFmtId="0" fontId="0" fillId="0" borderId="38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 applyProtection="1">
      <alignment horizontal="center"/>
      <protection locked="0"/>
    </xf>
    <xf numFmtId="0" fontId="0" fillId="0" borderId="40" xfId="0" applyBorder="1" applyAlignment="1">
      <alignment horizontal="center" vertical="center"/>
    </xf>
    <xf numFmtId="2" fontId="0" fillId="0" borderId="6" xfId="0" applyNumberFormat="1" applyBorder="1"/>
    <xf numFmtId="2" fontId="0" fillId="0" borderId="15" xfId="0" applyNumberFormat="1" applyBorder="1"/>
    <xf numFmtId="2" fontId="0" fillId="0" borderId="31" xfId="0" applyNumberFormat="1" applyBorder="1"/>
    <xf numFmtId="2" fontId="0" fillId="0" borderId="37" xfId="0" applyNumberFormat="1" applyBorder="1"/>
    <xf numFmtId="2" fontId="0" fillId="0" borderId="0" xfId="0" applyNumberFormat="1"/>
    <xf numFmtId="2" fontId="0" fillId="0" borderId="32" xfId="0" applyNumberFormat="1" applyBorder="1"/>
    <xf numFmtId="164" fontId="0" fillId="0" borderId="0" xfId="0" applyNumberFormat="1"/>
    <xf numFmtId="164" fontId="0" fillId="0" borderId="32" xfId="0" applyNumberFormat="1" applyBorder="1"/>
    <xf numFmtId="2" fontId="0" fillId="0" borderId="2" xfId="0" applyNumberFormat="1" applyBorder="1"/>
    <xf numFmtId="2" fontId="0" fillId="0" borderId="1" xfId="0" applyNumberFormat="1" applyBorder="1"/>
    <xf numFmtId="2" fontId="0" fillId="0" borderId="35" xfId="0" applyNumberFormat="1" applyBorder="1"/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1" fontId="7" fillId="3" borderId="0" xfId="0" applyNumberFormat="1" applyFont="1" applyFill="1" applyAlignment="1" applyProtection="1">
      <alignment horizontal="left" vertical="center"/>
      <protection locked="0"/>
    </xf>
    <xf numFmtId="2" fontId="0" fillId="3" borderId="15" xfId="0" applyNumberFormat="1" applyFill="1" applyBorder="1" applyAlignment="1">
      <alignment horizontal="right" vertical="center"/>
    </xf>
    <xf numFmtId="2" fontId="0" fillId="3" borderId="3" xfId="0" applyNumberFormat="1" applyFill="1" applyBorder="1" applyAlignment="1">
      <alignment horizontal="right" vertical="center"/>
    </xf>
    <xf numFmtId="164" fontId="0" fillId="3" borderId="18" xfId="0" applyNumberFormat="1" applyFill="1" applyBorder="1" applyAlignment="1">
      <alignment horizontal="right" vertical="center"/>
    </xf>
    <xf numFmtId="1" fontId="0" fillId="3" borderId="19" xfId="0" applyNumberFormat="1" applyFill="1" applyBorder="1" applyAlignment="1">
      <alignment horizontal="right" vertical="center"/>
    </xf>
    <xf numFmtId="2" fontId="0" fillId="3" borderId="6" xfId="0" applyNumberFormat="1" applyFill="1" applyBorder="1" applyAlignment="1" applyProtection="1">
      <alignment horizontal="right" vertical="center"/>
      <protection locked="0"/>
    </xf>
    <xf numFmtId="1" fontId="0" fillId="3" borderId="0" xfId="0" applyNumberFormat="1" applyFill="1" applyAlignment="1" applyProtection="1">
      <alignment horizontal="right" vertical="center"/>
      <protection locked="0"/>
    </xf>
    <xf numFmtId="1" fontId="0" fillId="3" borderId="1" xfId="0" applyNumberFormat="1" applyFill="1" applyBorder="1" applyAlignment="1" applyProtection="1">
      <alignment horizontal="right" vertical="center"/>
      <protection locked="0"/>
    </xf>
    <xf numFmtId="2" fontId="0" fillId="3" borderId="2" xfId="0" applyNumberFormat="1" applyFill="1" applyBorder="1" applyAlignment="1">
      <alignment horizontal="right" vertical="center"/>
    </xf>
    <xf numFmtId="164" fontId="0" fillId="3" borderId="0" xfId="0" applyNumberFormat="1" applyFill="1" applyAlignment="1">
      <alignment horizontal="right" vertical="center"/>
    </xf>
    <xf numFmtId="1" fontId="0" fillId="3" borderId="0" xfId="0" applyNumberFormat="1" applyFill="1" applyAlignment="1">
      <alignment horizontal="right" vertical="center"/>
    </xf>
    <xf numFmtId="2" fontId="2" fillId="3" borderId="4" xfId="0" applyNumberFormat="1" applyFont="1" applyFill="1" applyBorder="1" applyAlignment="1">
      <alignment horizontal="right" vertical="center"/>
    </xf>
    <xf numFmtId="0" fontId="0" fillId="3" borderId="0" xfId="0" applyFill="1"/>
    <xf numFmtId="0" fontId="0" fillId="3" borderId="5" xfId="0" applyFill="1" applyBorder="1" applyAlignment="1">
      <alignment horizontal="center" vertical="center"/>
    </xf>
    <xf numFmtId="1" fontId="0" fillId="3" borderId="0" xfId="0" applyNumberFormat="1" applyFill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49" fontId="2" fillId="3" borderId="4" xfId="0" applyNumberFormat="1" applyFont="1" applyFill="1" applyBorder="1"/>
    <xf numFmtId="2" fontId="0" fillId="3" borderId="6" xfId="0" applyNumberFormat="1" applyFill="1" applyBorder="1"/>
    <xf numFmtId="2" fontId="0" fillId="3" borderId="15" xfId="0" applyNumberFormat="1" applyFill="1" applyBorder="1"/>
    <xf numFmtId="0" fontId="0" fillId="3" borderId="3" xfId="0" applyFill="1" applyBorder="1"/>
    <xf numFmtId="0" fontId="0" fillId="3" borderId="18" xfId="0" applyFill="1" applyBorder="1"/>
    <xf numFmtId="0" fontId="0" fillId="3" borderId="4" xfId="0" applyFill="1" applyBorder="1"/>
    <xf numFmtId="0" fontId="0" fillId="3" borderId="2" xfId="0" applyFill="1" applyBorder="1"/>
    <xf numFmtId="164" fontId="0" fillId="3" borderId="0" xfId="0" applyNumberFormat="1" applyFill="1"/>
    <xf numFmtId="0" fontId="0" fillId="3" borderId="1" xfId="0" applyFill="1" applyBorder="1"/>
    <xf numFmtId="1" fontId="7" fillId="3" borderId="4" xfId="0" applyNumberFormat="1" applyFont="1" applyFill="1" applyBorder="1" applyAlignment="1" applyProtection="1">
      <alignment horizontal="left" vertical="center"/>
      <protection locked="0"/>
    </xf>
    <xf numFmtId="2" fontId="2" fillId="4" borderId="14" xfId="0" applyNumberFormat="1" applyFont="1" applyFill="1" applyBorder="1" applyAlignment="1">
      <alignment horizontal="right" vertical="center"/>
    </xf>
    <xf numFmtId="2" fontId="2" fillId="4" borderId="30" xfId="0" applyNumberFormat="1" applyFont="1" applyFill="1" applyBorder="1" applyAlignment="1">
      <alignment horizontal="right" vertical="center"/>
    </xf>
    <xf numFmtId="2" fontId="0" fillId="3" borderId="0" xfId="0" applyNumberFormat="1" applyFill="1"/>
    <xf numFmtId="2" fontId="0" fillId="3" borderId="2" xfId="0" applyNumberFormat="1" applyFill="1" applyBorder="1"/>
    <xf numFmtId="2" fontId="5" fillId="0" borderId="4" xfId="0" applyNumberFormat="1" applyFont="1" applyBorder="1"/>
    <xf numFmtId="2" fontId="5" fillId="3" borderId="4" xfId="0" applyNumberFormat="1" applyFont="1" applyFill="1" applyBorder="1"/>
    <xf numFmtId="2" fontId="5" fillId="0" borderId="33" xfId="0" applyNumberFormat="1" applyFont="1" applyBorder="1"/>
    <xf numFmtId="2" fontId="5" fillId="0" borderId="0" xfId="0" applyNumberFormat="1" applyFont="1"/>
    <xf numFmtId="2" fontId="5" fillId="3" borderId="0" xfId="0" applyNumberFormat="1" applyFont="1" applyFill="1"/>
    <xf numFmtId="2" fontId="5" fillId="2" borderId="6" xfId="0" applyNumberFormat="1" applyFont="1" applyFill="1" applyBorder="1"/>
    <xf numFmtId="2" fontId="5" fillId="4" borderId="6" xfId="0" applyNumberFormat="1" applyFont="1" applyFill="1" applyBorder="1"/>
    <xf numFmtId="2" fontId="5" fillId="2" borderId="31" xfId="0" applyNumberFormat="1" applyFont="1" applyFill="1" applyBorder="1"/>
    <xf numFmtId="0" fontId="0" fillId="0" borderId="45" xfId="0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1" fontId="0" fillId="0" borderId="45" xfId="0" applyNumberFormat="1" applyBorder="1" applyAlignment="1" applyProtection="1">
      <alignment horizontal="center" vertical="center"/>
      <protection locked="0"/>
    </xf>
    <xf numFmtId="1" fontId="0" fillId="3" borderId="45" xfId="0" applyNumberFormat="1" applyFill="1" applyBorder="1" applyAlignment="1" applyProtection="1">
      <alignment horizontal="center" vertical="center"/>
      <protection locked="0"/>
    </xf>
    <xf numFmtId="1" fontId="7" fillId="3" borderId="4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right" vertical="center"/>
    </xf>
    <xf numFmtId="2" fontId="7" fillId="3" borderId="47" xfId="0" applyNumberFormat="1" applyFont="1" applyFill="1" applyBorder="1" applyAlignment="1">
      <alignment horizontal="center" vertical="center"/>
    </xf>
    <xf numFmtId="2" fontId="7" fillId="0" borderId="48" xfId="0" applyNumberFormat="1" applyFont="1" applyBorder="1" applyAlignment="1">
      <alignment horizontal="center" vertical="center"/>
    </xf>
    <xf numFmtId="2" fontId="7" fillId="3" borderId="48" xfId="0" applyNumberFormat="1" applyFont="1" applyFill="1" applyBorder="1" applyAlignment="1">
      <alignment horizontal="center" vertical="center"/>
    </xf>
    <xf numFmtId="2" fontId="7" fillId="0" borderId="49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 applyProtection="1">
      <alignment horizontal="center" vertical="center"/>
      <protection locked="0"/>
    </xf>
    <xf numFmtId="49" fontId="7" fillId="3" borderId="48" xfId="0" applyNumberFormat="1" applyFont="1" applyFill="1" applyBorder="1" applyAlignment="1" applyProtection="1">
      <alignment horizontal="center" vertical="center"/>
      <protection locked="0"/>
    </xf>
    <xf numFmtId="0" fontId="0" fillId="3" borderId="45" xfId="0" applyFill="1" applyBorder="1" applyAlignment="1" applyProtection="1">
      <alignment horizontal="center" vertical="center"/>
      <protection locked="0"/>
    </xf>
    <xf numFmtId="0" fontId="0" fillId="3" borderId="48" xfId="0" applyFill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8" xfId="0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2" fontId="7" fillId="3" borderId="47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Alignment="1" applyProtection="1">
      <alignment horizontal="left" vertical="center"/>
      <protection locked="0"/>
    </xf>
    <xf numFmtId="2" fontId="7" fillId="0" borderId="0" xfId="0" applyNumberFormat="1" applyFont="1" applyAlignment="1" applyProtection="1">
      <alignment horizontal="left" vertical="center"/>
      <protection locked="0"/>
    </xf>
    <xf numFmtId="2" fontId="7" fillId="0" borderId="0" xfId="0" applyNumberFormat="1" applyFont="1"/>
    <xf numFmtId="2" fontId="7" fillId="3" borderId="0" xfId="0" applyNumberFormat="1" applyFont="1" applyFill="1"/>
    <xf numFmtId="2" fontId="0" fillId="0" borderId="0" xfId="0" applyNumberFormat="1" applyAlignment="1" applyProtection="1">
      <alignment horizontal="left" vertical="center"/>
      <protection locked="0"/>
    </xf>
    <xf numFmtId="2" fontId="2" fillId="3" borderId="0" xfId="0" applyNumberFormat="1" applyFont="1" applyFill="1"/>
    <xf numFmtId="2" fontId="2" fillId="0" borderId="0" xfId="0" applyNumberFormat="1" applyFont="1" applyAlignment="1">
      <alignment horizontal="center" wrapText="1"/>
    </xf>
    <xf numFmtId="2" fontId="7" fillId="0" borderId="32" xfId="0" applyNumberFormat="1" applyFont="1" applyBorder="1" applyAlignment="1" applyProtection="1">
      <alignment horizontal="left" vertical="center"/>
      <protection locked="0"/>
    </xf>
    <xf numFmtId="2" fontId="2" fillId="0" borderId="14" xfId="0" applyNumberFormat="1" applyFont="1" applyFill="1" applyBorder="1" applyAlignment="1">
      <alignment horizontal="right" vertical="center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1" fontId="0" fillId="0" borderId="0" xfId="0" applyNumberFormat="1" applyBorder="1" applyAlignment="1" applyProtection="1">
      <alignment horizontal="left" vertical="center"/>
      <protection locked="0"/>
    </xf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164" fontId="0" fillId="0" borderId="0" xfId="0" applyNumberFormat="1" applyBorder="1" applyAlignment="1">
      <alignment horizontal="right" vertical="center"/>
    </xf>
    <xf numFmtId="1" fontId="0" fillId="0" borderId="0" xfId="0" applyNumberFormat="1" applyBorder="1" applyAlignment="1">
      <alignment horizontal="right" vertical="center"/>
    </xf>
    <xf numFmtId="0" fontId="7" fillId="0" borderId="0" xfId="0" applyFont="1" applyBorder="1"/>
    <xf numFmtId="49" fontId="0" fillId="0" borderId="0" xfId="0" applyNumberFormat="1" applyBorder="1" applyAlignment="1" applyProtection="1">
      <alignment horizontal="left" vertical="center"/>
      <protection locked="0"/>
    </xf>
    <xf numFmtId="1" fontId="7" fillId="0" borderId="0" xfId="0" applyNumberFormat="1" applyFont="1" applyBorder="1" applyAlignment="1" applyProtection="1">
      <alignment horizontal="left" vertical="center"/>
      <protection locked="0"/>
    </xf>
    <xf numFmtId="0" fontId="0" fillId="0" borderId="31" xfId="0" applyBorder="1" applyAlignment="1">
      <alignment horizontal="center" vertical="center"/>
    </xf>
    <xf numFmtId="49" fontId="7" fillId="0" borderId="32" xfId="0" applyNumberFormat="1" applyFont="1" applyBorder="1" applyAlignment="1" applyProtection="1">
      <alignment horizontal="left" vertical="center"/>
      <protection locked="0"/>
    </xf>
    <xf numFmtId="1" fontId="0" fillId="0" borderId="32" xfId="0" applyNumberFormat="1" applyBorder="1" applyAlignment="1" applyProtection="1">
      <alignment horizontal="left" vertical="center"/>
      <protection locked="0"/>
    </xf>
    <xf numFmtId="1" fontId="1" fillId="0" borderId="40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1" fontId="3" fillId="0" borderId="35" xfId="0" applyNumberFormat="1" applyFont="1" applyBorder="1" applyAlignment="1">
      <alignment horizontal="center" vertical="center"/>
    </xf>
    <xf numFmtId="1" fontId="3" fillId="0" borderId="33" xfId="0" applyNumberFormat="1" applyFont="1" applyBorder="1" applyAlignment="1">
      <alignment horizontal="center" vertical="center"/>
    </xf>
    <xf numFmtId="2" fontId="2" fillId="0" borderId="52" xfId="0" applyNumberFormat="1" applyFont="1" applyBorder="1" applyAlignment="1">
      <alignment horizontal="right" vertical="center"/>
    </xf>
    <xf numFmtId="2" fontId="0" fillId="0" borderId="37" xfId="0" applyNumberFormat="1" applyBorder="1" applyAlignment="1">
      <alignment horizontal="right" vertical="center"/>
    </xf>
    <xf numFmtId="1" fontId="0" fillId="0" borderId="34" xfId="0" applyNumberFormat="1" applyBorder="1" applyAlignment="1">
      <alignment horizontal="right" vertical="center"/>
    </xf>
    <xf numFmtId="164" fontId="0" fillId="0" borderId="38" xfId="0" applyNumberFormat="1" applyBorder="1" applyAlignment="1">
      <alignment horizontal="right" vertical="center"/>
    </xf>
    <xf numFmtId="1" fontId="0" fillId="0" borderId="53" xfId="0" applyNumberFormat="1" applyBorder="1" applyAlignment="1">
      <alignment horizontal="right" vertical="center"/>
    </xf>
    <xf numFmtId="2" fontId="0" fillId="0" borderId="31" xfId="0" applyNumberFormat="1" applyBorder="1" applyAlignment="1" applyProtection="1">
      <alignment horizontal="right" vertical="center"/>
      <protection locked="0"/>
    </xf>
    <xf numFmtId="2" fontId="0" fillId="0" borderId="32" xfId="0" applyNumberFormat="1" applyBorder="1" applyAlignment="1" applyProtection="1">
      <alignment horizontal="right" vertical="center"/>
      <protection locked="0"/>
    </xf>
    <xf numFmtId="1" fontId="0" fillId="0" borderId="32" xfId="0" applyNumberFormat="1" applyBorder="1" applyAlignment="1" applyProtection="1">
      <alignment horizontal="right" vertical="center"/>
      <protection locked="0"/>
    </xf>
    <xf numFmtId="1" fontId="0" fillId="0" borderId="36" xfId="0" applyNumberFormat="1" applyBorder="1" applyAlignment="1" applyProtection="1">
      <alignment horizontal="right" vertical="center"/>
      <protection locked="0"/>
    </xf>
    <xf numFmtId="2" fontId="0" fillId="0" borderId="35" xfId="0" applyNumberFormat="1" applyBorder="1" applyAlignment="1">
      <alignment horizontal="right" vertical="center"/>
    </xf>
    <xf numFmtId="164" fontId="0" fillId="0" borderId="32" xfId="0" applyNumberFormat="1" applyBorder="1" applyAlignment="1">
      <alignment horizontal="right" vertical="center"/>
    </xf>
    <xf numFmtId="1" fontId="0" fillId="0" borderId="32" xfId="0" applyNumberFormat="1" applyBorder="1" applyAlignment="1">
      <alignment horizontal="right" vertical="center"/>
    </xf>
    <xf numFmtId="2" fontId="2" fillId="0" borderId="33" xfId="0" applyNumberFormat="1" applyFont="1" applyBorder="1" applyAlignment="1">
      <alignment horizontal="right" vertical="center"/>
    </xf>
    <xf numFmtId="2" fontId="7" fillId="0" borderId="45" xfId="0" applyNumberFormat="1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vertical="center"/>
    </xf>
    <xf numFmtId="2" fontId="7" fillId="3" borderId="45" xfId="0" applyNumberFormat="1" applyFont="1" applyFill="1" applyBorder="1" applyAlignment="1">
      <alignment horizontal="center" vertical="center"/>
    </xf>
    <xf numFmtId="2" fontId="7" fillId="3" borderId="30" xfId="0" applyNumberFormat="1" applyFont="1" applyFill="1" applyBorder="1" applyAlignment="1">
      <alignment horizontal="center" vertical="center"/>
    </xf>
    <xf numFmtId="2" fontId="7" fillId="0" borderId="46" xfId="0" applyNumberFormat="1" applyFont="1" applyBorder="1" applyAlignment="1">
      <alignment horizontal="center" vertical="center"/>
    </xf>
    <xf numFmtId="2" fontId="7" fillId="0" borderId="51" xfId="0" applyNumberFormat="1" applyFont="1" applyBorder="1" applyAlignment="1">
      <alignment horizontal="center" vertical="center"/>
    </xf>
    <xf numFmtId="49" fontId="7" fillId="5" borderId="47" xfId="0" applyNumberFormat="1" applyFont="1" applyFill="1" applyBorder="1" applyAlignment="1" applyProtection="1">
      <alignment horizontal="center" vertical="center"/>
      <protection locked="0"/>
    </xf>
    <xf numFmtId="49" fontId="7" fillId="5" borderId="48" xfId="0" applyNumberFormat="1" applyFont="1" applyFill="1" applyBorder="1" applyAlignment="1" applyProtection="1">
      <alignment horizontal="center" vertical="center"/>
      <protection locked="0"/>
    </xf>
    <xf numFmtId="49" fontId="7" fillId="5" borderId="49" xfId="0" applyNumberFormat="1" applyFont="1" applyFill="1" applyBorder="1" applyAlignment="1" applyProtection="1">
      <alignment horizontal="center" vertical="center"/>
      <protection locked="0"/>
    </xf>
    <xf numFmtId="1" fontId="7" fillId="5" borderId="47" xfId="0" applyNumberFormat="1" applyFont="1" applyFill="1" applyBorder="1" applyAlignment="1" applyProtection="1">
      <alignment horizontal="center" vertical="center" textRotation="90"/>
      <protection locked="0"/>
    </xf>
    <xf numFmtId="1" fontId="7" fillId="5" borderId="48" xfId="0" applyNumberFormat="1" applyFont="1" applyFill="1" applyBorder="1" applyAlignment="1" applyProtection="1">
      <alignment horizontal="center" vertical="center" textRotation="90"/>
      <protection locked="0"/>
    </xf>
    <xf numFmtId="1" fontId="7" fillId="5" borderId="49" xfId="0" applyNumberFormat="1" applyFont="1" applyFill="1" applyBorder="1" applyAlignment="1" applyProtection="1">
      <alignment horizontal="center" vertical="center" textRotation="90"/>
      <protection locked="0"/>
    </xf>
    <xf numFmtId="2" fontId="7" fillId="3" borderId="44" xfId="0" applyNumberFormat="1" applyFont="1" applyFill="1" applyBorder="1" applyAlignment="1">
      <alignment horizontal="center" vertical="center"/>
    </xf>
    <xf numFmtId="2" fontId="7" fillId="3" borderId="50" xfId="0" applyNumberFormat="1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textRotation="90" wrapText="1"/>
    </xf>
    <xf numFmtId="0" fontId="0" fillId="5" borderId="48" xfId="0" applyFill="1" applyBorder="1" applyAlignment="1">
      <alignment horizontal="center" vertical="center" textRotation="90" wrapText="1"/>
    </xf>
    <xf numFmtId="0" fontId="0" fillId="5" borderId="49" xfId="0" applyFill="1" applyBorder="1" applyAlignment="1">
      <alignment horizontal="center" vertical="center" textRotation="90" wrapText="1"/>
    </xf>
    <xf numFmtId="49" fontId="4" fillId="0" borderId="28" xfId="0" applyNumberFormat="1" applyFont="1" applyBorder="1" applyAlignment="1">
      <alignment horizontal="center" wrapText="1"/>
    </xf>
    <xf numFmtId="49" fontId="4" fillId="0" borderId="27" xfId="0" applyNumberFormat="1" applyFont="1" applyBorder="1" applyAlignment="1">
      <alignment horizontal="center" wrapText="1"/>
    </xf>
    <xf numFmtId="49" fontId="2" fillId="0" borderId="27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</cellXfs>
  <cellStyles count="1">
    <cellStyle name="Normal" xfId="0" builtinId="0"/>
  </cellStyles>
  <dxfs count="17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K39"/>
  <sheetViews>
    <sheetView tabSelected="1" zoomScaleNormal="100" workbookViewId="0">
      <pane xSplit="7" ySplit="2" topLeftCell="H3" activePane="bottomRight" state="frozenSplit"/>
      <selection pane="topRight" activeCell="K1" sqref="K1"/>
      <selection pane="bottomLeft" activeCell="A3" sqref="A3"/>
      <selection pane="bottomRight" sqref="A1:BR39"/>
    </sheetView>
  </sheetViews>
  <sheetFormatPr defaultColWidth="6.42578125" defaultRowHeight="12.75" x14ac:dyDescent="0.2"/>
  <cols>
    <col min="1" max="1" width="3.28515625" style="4" bestFit="1" customWidth="1"/>
    <col min="2" max="2" width="15.28515625" customWidth="1"/>
    <col min="3" max="3" width="4" style="12" hidden="1" customWidth="1"/>
    <col min="4" max="4" width="4" hidden="1" customWidth="1"/>
    <col min="5" max="5" width="4.7109375" hidden="1" customWidth="1"/>
    <col min="6" max="6" width="6.5703125" hidden="1" customWidth="1"/>
    <col min="7" max="7" width="5.7109375" customWidth="1"/>
    <col min="8" max="9" width="3.7109375" hidden="1" customWidth="1"/>
    <col min="10" max="10" width="5.140625" hidden="1" customWidth="1"/>
    <col min="11" max="12" width="2" hidden="1" customWidth="1"/>
    <col min="13" max="13" width="8.42578125" customWidth="1"/>
    <col min="14" max="14" width="7.42578125" customWidth="1"/>
    <col min="15" max="15" width="5.28515625" customWidth="1"/>
    <col min="16" max="16" width="5.42578125" customWidth="1"/>
    <col min="17" max="17" width="5" customWidth="1"/>
    <col min="18" max="18" width="8.42578125" customWidth="1"/>
    <col min="19" max="24" width="5.42578125" hidden="1" customWidth="1"/>
    <col min="25" max="25" width="3.7109375" customWidth="1"/>
    <col min="26" max="28" width="2.28515625" customWidth="1"/>
    <col min="29" max="29" width="3.42578125" customWidth="1"/>
    <col min="30" max="30" width="6.7109375" customWidth="1"/>
    <col min="31" max="31" width="4.42578125" customWidth="1"/>
    <col min="32" max="32" width="4.28515625" customWidth="1"/>
    <col min="33" max="33" width="8.42578125" style="3" customWidth="1"/>
    <col min="34" max="34" width="8.42578125" customWidth="1"/>
    <col min="35" max="36" width="5.42578125" hidden="1" customWidth="1"/>
    <col min="37" max="37" width="4.5703125" hidden="1" customWidth="1"/>
    <col min="38" max="38" width="3.7109375" customWidth="1"/>
    <col min="39" max="41" width="2.28515625" customWidth="1"/>
    <col min="42" max="42" width="3.42578125" customWidth="1"/>
    <col min="43" max="43" width="6.42578125" customWidth="1"/>
    <col min="44" max="44" width="4.42578125" customWidth="1"/>
    <col min="45" max="45" width="4.28515625" customWidth="1"/>
    <col min="46" max="46" width="6.42578125" customWidth="1"/>
    <col min="47" max="47" width="8.42578125" customWidth="1"/>
    <col min="48" max="49" width="5.42578125" hidden="1" customWidth="1"/>
    <col min="50" max="50" width="3.7109375" customWidth="1"/>
    <col min="51" max="53" width="2.28515625" customWidth="1"/>
    <col min="54" max="54" width="3.42578125" customWidth="1"/>
    <col min="55" max="55" width="6.42578125" customWidth="1"/>
    <col min="56" max="56" width="4.42578125" customWidth="1"/>
    <col min="57" max="57" width="4.28515625" customWidth="1"/>
    <col min="58" max="58" width="6.42578125" customWidth="1"/>
    <col min="59" max="59" width="8.42578125" customWidth="1"/>
    <col min="60" max="61" width="5.42578125" hidden="1" customWidth="1"/>
    <col min="62" max="62" width="3.7109375" customWidth="1"/>
    <col min="63" max="63" width="3.42578125" customWidth="1"/>
    <col min="64" max="65" width="2.28515625" customWidth="1"/>
    <col min="66" max="66" width="3.42578125" customWidth="1"/>
    <col min="67" max="67" width="6.42578125" customWidth="1"/>
    <col min="68" max="68" width="4.42578125" customWidth="1"/>
    <col min="69" max="69" width="4.28515625" customWidth="1"/>
    <col min="70" max="70" width="6.42578125" customWidth="1"/>
    <col min="71" max="71" width="7.28515625" hidden="1" customWidth="1"/>
    <col min="72" max="73" width="5.42578125" hidden="1" customWidth="1"/>
    <col min="74" max="74" width="3.7109375" hidden="1" customWidth="1"/>
    <col min="75" max="77" width="2.28515625" hidden="1" customWidth="1"/>
    <col min="78" max="78" width="3.42578125" hidden="1" customWidth="1"/>
    <col min="79" max="79" width="6.42578125" hidden="1" customWidth="1"/>
    <col min="80" max="80" width="4.42578125" hidden="1" customWidth="1"/>
    <col min="81" max="81" width="4.28515625" hidden="1" customWidth="1"/>
    <col min="82" max="82" width="6.42578125" hidden="1" customWidth="1"/>
    <col min="83" max="83" width="7.28515625" hidden="1" customWidth="1"/>
    <col min="84" max="84" width="5.42578125" hidden="1" customWidth="1"/>
    <col min="85" max="85" width="3.7109375" hidden="1" customWidth="1"/>
    <col min="86" max="88" width="2.28515625" hidden="1" customWidth="1"/>
    <col min="89" max="89" width="3.42578125" hidden="1" customWidth="1"/>
    <col min="90" max="90" width="6.42578125" hidden="1" customWidth="1"/>
    <col min="91" max="91" width="4.42578125" hidden="1" customWidth="1"/>
    <col min="92" max="92" width="4.28515625" hidden="1" customWidth="1"/>
    <col min="93" max="93" width="6.42578125" hidden="1" customWidth="1"/>
    <col min="94" max="95" width="5.42578125" hidden="1" customWidth="1"/>
    <col min="96" max="96" width="3.7109375" hidden="1" customWidth="1"/>
    <col min="97" max="99" width="2.28515625" hidden="1" customWidth="1"/>
    <col min="100" max="100" width="3.42578125" hidden="1" customWidth="1"/>
    <col min="101" max="101" width="6.42578125" hidden="1" customWidth="1"/>
    <col min="102" max="102" width="4.42578125" hidden="1" customWidth="1"/>
    <col min="103" max="103" width="4.28515625" hidden="1" customWidth="1"/>
    <col min="104" max="104" width="6.42578125" hidden="1" customWidth="1"/>
    <col min="105" max="106" width="5.42578125" hidden="1" customWidth="1"/>
    <col min="107" max="107" width="3.7109375" hidden="1" customWidth="1"/>
    <col min="108" max="110" width="2.28515625" hidden="1" customWidth="1"/>
    <col min="111" max="111" width="3.42578125" hidden="1" customWidth="1"/>
    <col min="112" max="112" width="6.42578125" hidden="1" customWidth="1"/>
    <col min="113" max="113" width="4.42578125" hidden="1" customWidth="1"/>
    <col min="114" max="114" width="4.28515625" hidden="1" customWidth="1"/>
    <col min="115" max="115" width="6.42578125" hidden="1" customWidth="1"/>
    <col min="116" max="116" width="6.42578125" customWidth="1"/>
  </cols>
  <sheetData>
    <row r="1" spans="1:115" ht="27" customHeight="1" thickTop="1" x14ac:dyDescent="0.25">
      <c r="A1" s="216" t="s">
        <v>21</v>
      </c>
      <c r="B1" s="216"/>
      <c r="C1" s="216"/>
      <c r="D1" s="216"/>
      <c r="E1" s="216"/>
      <c r="F1" s="216"/>
      <c r="G1" s="216"/>
      <c r="H1" s="38" t="s">
        <v>4</v>
      </c>
      <c r="I1" s="51" t="s">
        <v>86</v>
      </c>
      <c r="J1" s="39" t="s">
        <v>5</v>
      </c>
      <c r="K1" s="214" t="s">
        <v>49</v>
      </c>
      <c r="L1" s="215"/>
      <c r="M1" s="217" t="s">
        <v>30</v>
      </c>
      <c r="N1" s="220"/>
      <c r="O1" s="220"/>
      <c r="P1" s="220"/>
      <c r="Q1" s="221"/>
      <c r="R1" s="216" t="s">
        <v>20</v>
      </c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 t="s">
        <v>23</v>
      </c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 t="s">
        <v>24</v>
      </c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7" t="s">
        <v>25</v>
      </c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9"/>
      <c r="BS1" s="217" t="s">
        <v>26</v>
      </c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9"/>
      <c r="CE1" s="217" t="s">
        <v>27</v>
      </c>
      <c r="CF1" s="218"/>
      <c r="CG1" s="218"/>
      <c r="CH1" s="218"/>
      <c r="CI1" s="218"/>
      <c r="CJ1" s="218"/>
      <c r="CK1" s="218"/>
      <c r="CL1" s="218"/>
      <c r="CM1" s="218"/>
      <c r="CN1" s="218"/>
      <c r="CO1" s="219"/>
      <c r="CP1" s="217" t="s">
        <v>28</v>
      </c>
      <c r="CQ1" s="218"/>
      <c r="CR1" s="218"/>
      <c r="CS1" s="218"/>
      <c r="CT1" s="218"/>
      <c r="CU1" s="218"/>
      <c r="CV1" s="218"/>
      <c r="CW1" s="218"/>
      <c r="CX1" s="218"/>
      <c r="CY1" s="218"/>
      <c r="CZ1" s="219"/>
      <c r="DA1" s="217" t="s">
        <v>29</v>
      </c>
      <c r="DB1" s="218"/>
      <c r="DC1" s="218"/>
      <c r="DD1" s="218"/>
      <c r="DE1" s="218"/>
      <c r="DF1" s="218"/>
      <c r="DG1" s="218"/>
      <c r="DH1" s="218"/>
      <c r="DI1" s="218"/>
      <c r="DJ1" s="218"/>
      <c r="DK1" s="219"/>
    </row>
    <row r="2" spans="1:115" ht="42" customHeight="1" thickBot="1" x14ac:dyDescent="0.25">
      <c r="A2" s="45" t="s">
        <v>46</v>
      </c>
      <c r="B2" s="24" t="s">
        <v>84</v>
      </c>
      <c r="C2" s="46" t="s">
        <v>83</v>
      </c>
      <c r="D2" s="44" t="s">
        <v>47</v>
      </c>
      <c r="E2" s="24" t="s">
        <v>48</v>
      </c>
      <c r="F2" s="24" t="s">
        <v>22</v>
      </c>
      <c r="G2" s="25" t="s">
        <v>19</v>
      </c>
      <c r="H2" s="40" t="s">
        <v>74</v>
      </c>
      <c r="I2" s="52"/>
      <c r="J2" s="41" t="s">
        <v>74</v>
      </c>
      <c r="K2" s="26" t="s">
        <v>2</v>
      </c>
      <c r="L2" s="27" t="s">
        <v>3</v>
      </c>
      <c r="M2" s="30" t="s">
        <v>71</v>
      </c>
      <c r="N2" s="31" t="s">
        <v>68</v>
      </c>
      <c r="O2" s="28" t="s">
        <v>69</v>
      </c>
      <c r="P2" s="34" t="s">
        <v>70</v>
      </c>
      <c r="Q2" s="35" t="s">
        <v>67</v>
      </c>
      <c r="R2" s="23" t="s">
        <v>51</v>
      </c>
      <c r="S2" s="24" t="s">
        <v>52</v>
      </c>
      <c r="T2" s="24" t="s">
        <v>53</v>
      </c>
      <c r="U2" s="24" t="s">
        <v>54</v>
      </c>
      <c r="V2" s="24" t="s">
        <v>55</v>
      </c>
      <c r="W2" s="24" t="s">
        <v>56</v>
      </c>
      <c r="X2" s="24" t="s">
        <v>57</v>
      </c>
      <c r="Y2" s="24" t="s">
        <v>50</v>
      </c>
      <c r="Z2" s="24" t="s">
        <v>58</v>
      </c>
      <c r="AA2" s="24" t="s">
        <v>59</v>
      </c>
      <c r="AB2" s="24" t="s">
        <v>60</v>
      </c>
      <c r="AC2" s="28" t="s">
        <v>61</v>
      </c>
      <c r="AD2" s="29" t="s">
        <v>62</v>
      </c>
      <c r="AE2" s="24" t="s">
        <v>66</v>
      </c>
      <c r="AF2" s="24" t="s">
        <v>63</v>
      </c>
      <c r="AG2" s="25" t="s">
        <v>64</v>
      </c>
      <c r="AH2" s="23" t="s">
        <v>51</v>
      </c>
      <c r="AI2" s="24" t="s">
        <v>52</v>
      </c>
      <c r="AJ2" s="24" t="s">
        <v>53</v>
      </c>
      <c r="AK2" s="24" t="s">
        <v>54</v>
      </c>
      <c r="AL2" s="24" t="s">
        <v>50</v>
      </c>
      <c r="AM2" s="24" t="s">
        <v>58</v>
      </c>
      <c r="AN2" s="24" t="s">
        <v>59</v>
      </c>
      <c r="AO2" s="50" t="s">
        <v>60</v>
      </c>
      <c r="AP2" s="24" t="s">
        <v>61</v>
      </c>
      <c r="AQ2" s="29" t="s">
        <v>62</v>
      </c>
      <c r="AR2" s="24" t="s">
        <v>66</v>
      </c>
      <c r="AS2" s="24" t="s">
        <v>63</v>
      </c>
      <c r="AT2" s="25" t="s">
        <v>64</v>
      </c>
      <c r="AU2" s="23" t="s">
        <v>51</v>
      </c>
      <c r="AV2" s="24" t="s">
        <v>52</v>
      </c>
      <c r="AW2" s="24" t="s">
        <v>53</v>
      </c>
      <c r="AX2" s="24" t="s">
        <v>50</v>
      </c>
      <c r="AY2" s="24" t="s">
        <v>58</v>
      </c>
      <c r="AZ2" s="24" t="s">
        <v>59</v>
      </c>
      <c r="BA2" s="24" t="s">
        <v>60</v>
      </c>
      <c r="BB2" s="24" t="s">
        <v>61</v>
      </c>
      <c r="BC2" s="29" t="s">
        <v>62</v>
      </c>
      <c r="BD2" s="24" t="s">
        <v>66</v>
      </c>
      <c r="BE2" s="24" t="s">
        <v>63</v>
      </c>
      <c r="BF2" s="25" t="s">
        <v>64</v>
      </c>
      <c r="BG2" s="23" t="s">
        <v>51</v>
      </c>
      <c r="BH2" s="24" t="s">
        <v>52</v>
      </c>
      <c r="BI2" s="24" t="s">
        <v>53</v>
      </c>
      <c r="BJ2" s="24" t="s">
        <v>50</v>
      </c>
      <c r="BK2" s="24" t="s">
        <v>58</v>
      </c>
      <c r="BL2" s="24" t="s">
        <v>59</v>
      </c>
      <c r="BM2" s="24" t="s">
        <v>60</v>
      </c>
      <c r="BN2" s="24" t="s">
        <v>61</v>
      </c>
      <c r="BO2" s="29" t="s">
        <v>62</v>
      </c>
      <c r="BP2" s="24" t="s">
        <v>66</v>
      </c>
      <c r="BQ2" s="24" t="s">
        <v>63</v>
      </c>
      <c r="BR2" s="25" t="s">
        <v>64</v>
      </c>
      <c r="BS2" s="23" t="s">
        <v>51</v>
      </c>
      <c r="BT2" s="24" t="s">
        <v>52</v>
      </c>
      <c r="BU2" s="24" t="s">
        <v>53</v>
      </c>
      <c r="BV2" s="24" t="s">
        <v>50</v>
      </c>
      <c r="BW2" s="24" t="s">
        <v>58</v>
      </c>
      <c r="BX2" s="24" t="s">
        <v>59</v>
      </c>
      <c r="BY2" s="24" t="s">
        <v>60</v>
      </c>
      <c r="BZ2" s="24" t="s">
        <v>61</v>
      </c>
      <c r="CA2" s="29" t="s">
        <v>62</v>
      </c>
      <c r="CB2" s="24" t="s">
        <v>66</v>
      </c>
      <c r="CC2" s="24" t="s">
        <v>63</v>
      </c>
      <c r="CD2" s="25" t="s">
        <v>64</v>
      </c>
      <c r="CE2" s="23" t="s">
        <v>51</v>
      </c>
      <c r="CF2" s="24" t="s">
        <v>52</v>
      </c>
      <c r="CG2" s="24" t="s">
        <v>50</v>
      </c>
      <c r="CH2" s="24" t="s">
        <v>58</v>
      </c>
      <c r="CI2" s="24" t="s">
        <v>59</v>
      </c>
      <c r="CJ2" s="24" t="s">
        <v>60</v>
      </c>
      <c r="CK2" s="24" t="s">
        <v>61</v>
      </c>
      <c r="CL2" s="29" t="s">
        <v>62</v>
      </c>
      <c r="CM2" s="24" t="s">
        <v>66</v>
      </c>
      <c r="CN2" s="24" t="s">
        <v>63</v>
      </c>
      <c r="CO2" s="25" t="s">
        <v>64</v>
      </c>
      <c r="CP2" s="23" t="s">
        <v>51</v>
      </c>
      <c r="CQ2" s="24" t="s">
        <v>52</v>
      </c>
      <c r="CR2" s="24" t="s">
        <v>50</v>
      </c>
      <c r="CS2" s="24" t="s">
        <v>58</v>
      </c>
      <c r="CT2" s="24" t="s">
        <v>59</v>
      </c>
      <c r="CU2" s="24" t="s">
        <v>60</v>
      </c>
      <c r="CV2" s="24" t="s">
        <v>61</v>
      </c>
      <c r="CW2" s="29" t="s">
        <v>62</v>
      </c>
      <c r="CX2" s="24" t="s">
        <v>66</v>
      </c>
      <c r="CY2" s="24" t="s">
        <v>63</v>
      </c>
      <c r="CZ2" s="25" t="s">
        <v>64</v>
      </c>
      <c r="DA2" s="23" t="s">
        <v>51</v>
      </c>
      <c r="DB2" s="24" t="s">
        <v>52</v>
      </c>
      <c r="DC2" s="24" t="s">
        <v>50</v>
      </c>
      <c r="DD2" s="24" t="s">
        <v>58</v>
      </c>
      <c r="DE2" s="24" t="s">
        <v>59</v>
      </c>
      <c r="DF2" s="24" t="s">
        <v>60</v>
      </c>
      <c r="DG2" s="24" t="s">
        <v>61</v>
      </c>
      <c r="DH2" s="29" t="s">
        <v>62</v>
      </c>
      <c r="DI2" s="24" t="s">
        <v>66</v>
      </c>
      <c r="DJ2" s="24" t="s">
        <v>63</v>
      </c>
      <c r="DK2" s="25" t="s">
        <v>64</v>
      </c>
    </row>
    <row r="3" spans="1:115" ht="13.5" thickTop="1" x14ac:dyDescent="0.2">
      <c r="A3" s="21">
        <v>1</v>
      </c>
      <c r="B3" s="49" t="s">
        <v>103</v>
      </c>
      <c r="C3" s="47"/>
      <c r="D3" s="47"/>
      <c r="E3" s="47"/>
      <c r="F3" s="47"/>
      <c r="G3" s="48" t="s">
        <v>31</v>
      </c>
      <c r="H3" s="17" t="str">
        <f>IF(AND(OR($H$2="Y",$J$2="Y"),K3&lt;5,L3&lt;5),IF(AND(K3=#REF!,L3=#REF!),#REF!+1,1),"")</f>
        <v/>
      </c>
      <c r="I3" s="53">
        <f t="shared" ref="I3:I21" si="0">Z3+AM3+AY3+BK3+BW3+CH3+CS3+DD3</f>
        <v>1</v>
      </c>
      <c r="J3" s="14" t="e">
        <f>IF(AND($J$2="Y",L3&gt;0,OR(AND(H3=1,#REF!=10),AND(H3=2,#REF!=20),AND(H3=3,#REF!=30),AND(H3=4,H23=40),AND(H3=5,H32=50),AND(H3=6,H41=60),AND(H3=7,H50=70),AND(H3=8,H59=80),AND(H3=9,H68=90),AND(H3=10,H77=100))),VLOOKUP(L3-1,SortLookup!$A$13:$B$16,2,FALSE),"")</f>
        <v>#REF!</v>
      </c>
      <c r="K3" s="13" t="str">
        <f>IF(ISNA(VLOOKUP(F3,SortLookup!$A$1:$B$5,2,FALSE))," ",VLOOKUP(F3,SortLookup!$A$1:$B$5,2,FALSE))</f>
        <v xml:space="preserve"> </v>
      </c>
      <c r="L3" s="18" t="str">
        <f>IF(ISNA(VLOOKUP(G3,SortLookup!$A$7:$B$11,2,FALSE))," ",VLOOKUP(G3,SortLookup!$A$7:$B$11,2,FALSE))</f>
        <v xml:space="preserve"> </v>
      </c>
      <c r="M3" s="160">
        <f t="shared" ref="M3:M21" si="1">N3+O3+P3</f>
        <v>190.04</v>
      </c>
      <c r="N3" s="33">
        <f t="shared" ref="N3:N21" si="2">AD3+AQ3+BC3+BO3+CA3+CL3+CW3+DH3</f>
        <v>153.54</v>
      </c>
      <c r="O3" s="7">
        <f t="shared" ref="O3:O21" si="3">AF3+AS3+BE3+BQ3+CC3+CN3+CY3+DJ3</f>
        <v>18</v>
      </c>
      <c r="P3" s="36">
        <f t="shared" ref="P3:P21" si="4">Q3/2</f>
        <v>18.5</v>
      </c>
      <c r="Q3" s="37">
        <f t="shared" ref="Q3:Q21" si="5">Y3+AL3+AX3+BJ3+BV3+CG3+CR3+DC3</f>
        <v>37</v>
      </c>
      <c r="R3" s="19">
        <v>70.89</v>
      </c>
      <c r="S3" s="1"/>
      <c r="T3" s="1"/>
      <c r="U3" s="1"/>
      <c r="V3" s="1"/>
      <c r="W3" s="1"/>
      <c r="X3" s="1"/>
      <c r="Y3" s="2">
        <v>5</v>
      </c>
      <c r="Z3" s="2"/>
      <c r="AA3" s="2"/>
      <c r="AB3" s="2"/>
      <c r="AC3" s="20"/>
      <c r="AD3" s="6">
        <f t="shared" ref="AD3:AD21" si="6">R3+S3+T3+U3+V3+W3+X3</f>
        <v>70.89</v>
      </c>
      <c r="AE3" s="15">
        <f t="shared" ref="AE3:AE21" si="7">Y3/2</f>
        <v>2.5</v>
      </c>
      <c r="AF3" s="5">
        <f t="shared" ref="AF3:AF21" si="8">(Z3*3)+(AA3*5)+(AB3*5)+(AC3*20)</f>
        <v>0</v>
      </c>
      <c r="AG3" s="16">
        <f t="shared" ref="AG3:AG21" si="9">AD3+AE3+AF3</f>
        <v>73.39</v>
      </c>
      <c r="AH3" s="19">
        <v>13.22</v>
      </c>
      <c r="AI3" s="1"/>
      <c r="AJ3" s="1"/>
      <c r="AK3" s="1"/>
      <c r="AL3" s="2">
        <v>16</v>
      </c>
      <c r="AM3" s="2">
        <v>1</v>
      </c>
      <c r="AN3" s="2"/>
      <c r="AO3" s="2"/>
      <c r="AP3" s="2"/>
      <c r="AQ3" s="6">
        <f t="shared" ref="AQ3:AQ21" si="10">AI3+AJ3+AH3</f>
        <v>13.22</v>
      </c>
      <c r="AR3" s="15">
        <f t="shared" ref="AR3:AR21" si="11">AL3/2</f>
        <v>8</v>
      </c>
      <c r="AS3" s="5">
        <f t="shared" ref="AS3:AS21" si="12">(AM3*3)+(AN3*5)+(AO3*5)+(AP3*20)</f>
        <v>3</v>
      </c>
      <c r="AT3" s="16">
        <f t="shared" ref="AT3:AT21" si="13">AQ3+AR3+AS3</f>
        <v>24.22</v>
      </c>
      <c r="AU3" s="19">
        <v>26.98</v>
      </c>
      <c r="AV3" s="1"/>
      <c r="AW3" s="1"/>
      <c r="AX3" s="2">
        <v>8</v>
      </c>
      <c r="AY3" s="2"/>
      <c r="AZ3" s="2"/>
      <c r="BA3" s="2">
        <v>1</v>
      </c>
      <c r="BB3" s="2"/>
      <c r="BC3" s="6">
        <f t="shared" ref="BC3:BC21" si="14">AU3+AV3+AW3</f>
        <v>26.98</v>
      </c>
      <c r="BD3" s="15">
        <f t="shared" ref="BD3:BD21" si="15">AX3/2</f>
        <v>4</v>
      </c>
      <c r="BE3" s="5">
        <f t="shared" ref="BE3:BE21" si="16">(AY3*3)+(AZ3*5)+(BA3*5)+(BB3*20)</f>
        <v>5</v>
      </c>
      <c r="BF3" s="16">
        <f t="shared" ref="BF3:BF21" si="17">BC3+BD3+BE3</f>
        <v>35.979999999999997</v>
      </c>
      <c r="BG3" s="19">
        <v>42.45</v>
      </c>
      <c r="BH3" s="1"/>
      <c r="BI3" s="1"/>
      <c r="BJ3" s="2">
        <v>8</v>
      </c>
      <c r="BK3" s="2"/>
      <c r="BL3" s="2"/>
      <c r="BM3" s="2">
        <v>2</v>
      </c>
      <c r="BN3" s="2"/>
      <c r="BO3" s="6">
        <f t="shared" ref="BO3:BO21" si="18">BG3+BH3+BI3</f>
        <v>42.45</v>
      </c>
      <c r="BP3" s="15">
        <f t="shared" ref="BP3:BP21" si="19">BJ3/2</f>
        <v>4</v>
      </c>
      <c r="BQ3" s="5">
        <f t="shared" ref="BQ3:BQ21" si="20">(BK3*3)+(BL3*5)+(BM3*5)+(BN3*20)</f>
        <v>10</v>
      </c>
      <c r="BR3" s="16">
        <f t="shared" ref="BR3:BR21" si="21">BO3+BP3+BQ3</f>
        <v>56.45</v>
      </c>
      <c r="BS3" s="19"/>
      <c r="BT3" s="1"/>
      <c r="BU3" s="1"/>
      <c r="BV3" s="2"/>
      <c r="BW3" s="2"/>
      <c r="BX3" s="2"/>
      <c r="BY3" s="2"/>
      <c r="BZ3" s="2"/>
      <c r="CA3" s="6">
        <f t="shared" ref="CA3:CA21" si="22">BS3+BT3+BU3</f>
        <v>0</v>
      </c>
      <c r="CB3" s="15">
        <f t="shared" ref="CB3:CB21" si="23">BV3/2</f>
        <v>0</v>
      </c>
      <c r="CC3" s="5">
        <f t="shared" ref="CC3:CC21" si="24">(BW3*3)+(BX3*5)+(BY3*5)+(BZ3*20)</f>
        <v>0</v>
      </c>
      <c r="CD3" s="16">
        <f t="shared" ref="CD3:CD21" si="25">CA3+CB3+CC3</f>
        <v>0</v>
      </c>
      <c r="CE3" s="19"/>
      <c r="CF3" s="1"/>
      <c r="CG3" s="2"/>
      <c r="CH3" s="2"/>
      <c r="CI3" s="2"/>
      <c r="CJ3" s="2"/>
      <c r="CK3" s="2"/>
      <c r="CL3" s="6">
        <f t="shared" ref="CL3:CL21" si="26">CE3+CF3</f>
        <v>0</v>
      </c>
      <c r="CM3" s="15">
        <f t="shared" ref="CM3:CM21" si="27">CG3/2</f>
        <v>0</v>
      </c>
      <c r="CN3" s="5">
        <f t="shared" ref="CN3:CN21" si="28">(CH3*3)+(CI3*5)+(CJ3*5)+(CK3*20)</f>
        <v>0</v>
      </c>
      <c r="CO3" s="16">
        <f t="shared" ref="CO3:CO21" si="29">CL3+CM3+CN3</f>
        <v>0</v>
      </c>
      <c r="CP3" s="19"/>
      <c r="CQ3" s="1"/>
      <c r="CR3" s="2"/>
      <c r="CS3" s="2"/>
      <c r="CT3" s="2"/>
      <c r="CU3" s="2"/>
      <c r="CV3" s="2"/>
      <c r="CW3" s="6">
        <f t="shared" ref="CW3:CW21" si="30">CP3+CQ3</f>
        <v>0</v>
      </c>
      <c r="CX3" s="15">
        <f t="shared" ref="CX3:CX21" si="31">CR3/2</f>
        <v>0</v>
      </c>
      <c r="CY3" s="5">
        <f t="shared" ref="CY3:CY21" si="32">(CS3*3)+(CT3*5)+(CU3*5)+(CV3*20)</f>
        <v>0</v>
      </c>
      <c r="CZ3" s="16">
        <f t="shared" ref="CZ3:CZ21" si="33">CW3+CX3+CY3</f>
        <v>0</v>
      </c>
      <c r="DA3" s="19"/>
      <c r="DB3" s="1"/>
      <c r="DC3" s="2"/>
      <c r="DD3" s="2"/>
      <c r="DE3" s="2"/>
      <c r="DF3" s="2"/>
      <c r="DG3" s="2"/>
      <c r="DH3" s="6">
        <f t="shared" ref="DH3:DH21" si="34">DA3+DB3</f>
        <v>0</v>
      </c>
      <c r="DI3" s="15">
        <f t="shared" ref="DI3:DI21" si="35">DC3/2</f>
        <v>0</v>
      </c>
      <c r="DJ3" s="5">
        <f t="shared" ref="DJ3:DJ21" si="36">(DD3*3)+(DE3*5)+(DF3*5)+(DG3*20)</f>
        <v>0</v>
      </c>
      <c r="DK3" s="16">
        <f t="shared" ref="DK3:DK21" si="37">DH3+DI3+DJ3</f>
        <v>0</v>
      </c>
    </row>
    <row r="4" spans="1:115" x14ac:dyDescent="0.2">
      <c r="A4" s="21">
        <v>2</v>
      </c>
      <c r="B4" s="49" t="s">
        <v>89</v>
      </c>
      <c r="C4" s="47"/>
      <c r="D4" s="47"/>
      <c r="E4" s="47"/>
      <c r="F4" s="47"/>
      <c r="G4" s="47" t="s">
        <v>31</v>
      </c>
      <c r="H4" s="17" t="str">
        <f>IF(AND(OR($H$2="Y",$J$2="Y"),K4&lt;5,L4&lt;5),IF(AND(K4=#REF!,L4=#REF!),#REF!+1,1),"")</f>
        <v/>
      </c>
      <c r="I4" s="53">
        <f t="shared" si="0"/>
        <v>1</v>
      </c>
      <c r="J4" s="14" t="e">
        <f>IF(AND($J$2="Y",L4&gt;0,OR(AND(H4=1,#REF!=10),AND(H4=2,#REF!=20),AND(H4=3,#REF!=30),AND(H4=4,H25=40),AND(H4=5,H34=50),AND(H4=6,H43=60),AND(H4=7,H52=70),AND(H4=8,H61=80),AND(H4=9,H70=90),AND(H4=10,H79=100))),VLOOKUP(L4-1,SortLookup!$A$13:$B$16,2,FALSE),"")</f>
        <v>#REF!</v>
      </c>
      <c r="K4" s="13" t="str">
        <f>IF(ISNA(VLOOKUP(F4,SortLookup!$A$1:$B$5,2,FALSE))," ",VLOOKUP(F4,SortLookup!$A$1:$B$5,2,FALSE))</f>
        <v xml:space="preserve"> </v>
      </c>
      <c r="L4" s="18" t="str">
        <f>IF(ISNA(VLOOKUP(G4,SortLookup!$A$7:$B$11,2,FALSE))," ",VLOOKUP(G4,SortLookup!$A$7:$B$11,2,FALSE))</f>
        <v xml:space="preserve"> </v>
      </c>
      <c r="M4" s="160">
        <f t="shared" si="1"/>
        <v>126.31</v>
      </c>
      <c r="N4" s="33">
        <f t="shared" si="2"/>
        <v>87.81</v>
      </c>
      <c r="O4" s="7">
        <f t="shared" si="3"/>
        <v>13</v>
      </c>
      <c r="P4" s="36">
        <f t="shared" si="4"/>
        <v>25.5</v>
      </c>
      <c r="Q4" s="37">
        <f t="shared" si="5"/>
        <v>51</v>
      </c>
      <c r="R4" s="19">
        <v>24.83</v>
      </c>
      <c r="S4" s="1"/>
      <c r="T4" s="1"/>
      <c r="U4" s="1"/>
      <c r="V4" s="1"/>
      <c r="W4" s="1"/>
      <c r="X4" s="1"/>
      <c r="Y4" s="2">
        <v>25</v>
      </c>
      <c r="Z4" s="2"/>
      <c r="AA4" s="2">
        <v>1</v>
      </c>
      <c r="AB4" s="2"/>
      <c r="AC4" s="20"/>
      <c r="AD4" s="6">
        <f t="shared" si="6"/>
        <v>24.83</v>
      </c>
      <c r="AE4" s="15">
        <f t="shared" si="7"/>
        <v>12.5</v>
      </c>
      <c r="AF4" s="5">
        <f t="shared" si="8"/>
        <v>5</v>
      </c>
      <c r="AG4" s="16">
        <f t="shared" si="9"/>
        <v>42.33</v>
      </c>
      <c r="AH4" s="19">
        <v>8.23</v>
      </c>
      <c r="AI4" s="1"/>
      <c r="AJ4" s="1"/>
      <c r="AK4" s="1"/>
      <c r="AL4" s="2">
        <v>14</v>
      </c>
      <c r="AM4" s="2"/>
      <c r="AN4" s="2"/>
      <c r="AO4" s="2"/>
      <c r="AP4" s="2"/>
      <c r="AQ4" s="6">
        <f t="shared" si="10"/>
        <v>8.23</v>
      </c>
      <c r="AR4" s="15">
        <f t="shared" si="11"/>
        <v>7</v>
      </c>
      <c r="AS4" s="5">
        <f t="shared" si="12"/>
        <v>0</v>
      </c>
      <c r="AT4" s="16">
        <f t="shared" si="13"/>
        <v>15.23</v>
      </c>
      <c r="AU4" s="19">
        <v>25.18</v>
      </c>
      <c r="AV4" s="1"/>
      <c r="AW4" s="1"/>
      <c r="AX4" s="2">
        <v>3</v>
      </c>
      <c r="AY4" s="2"/>
      <c r="AZ4" s="2"/>
      <c r="BA4" s="2">
        <v>1</v>
      </c>
      <c r="BB4" s="2"/>
      <c r="BC4" s="6">
        <f t="shared" si="14"/>
        <v>25.18</v>
      </c>
      <c r="BD4" s="15">
        <f t="shared" si="15"/>
        <v>1.5</v>
      </c>
      <c r="BE4" s="5">
        <f t="shared" si="16"/>
        <v>5</v>
      </c>
      <c r="BF4" s="16">
        <f t="shared" si="17"/>
        <v>31.68</v>
      </c>
      <c r="BG4" s="19">
        <v>29.57</v>
      </c>
      <c r="BH4" s="1"/>
      <c r="BI4" s="1"/>
      <c r="BJ4" s="2">
        <v>9</v>
      </c>
      <c r="BK4" s="2">
        <v>1</v>
      </c>
      <c r="BL4" s="2"/>
      <c r="BM4" s="2"/>
      <c r="BN4" s="2"/>
      <c r="BO4" s="6">
        <f t="shared" si="18"/>
        <v>29.57</v>
      </c>
      <c r="BP4" s="15">
        <f t="shared" si="19"/>
        <v>4.5</v>
      </c>
      <c r="BQ4" s="5">
        <f t="shared" si="20"/>
        <v>3</v>
      </c>
      <c r="BR4" s="16">
        <f t="shared" si="21"/>
        <v>37.07</v>
      </c>
      <c r="BS4" s="19"/>
      <c r="BT4" s="1"/>
      <c r="BU4" s="1"/>
      <c r="BV4" s="2"/>
      <c r="BW4" s="2"/>
      <c r="BX4" s="2"/>
      <c r="BY4" s="2"/>
      <c r="BZ4" s="2"/>
      <c r="CA4" s="6">
        <f t="shared" si="22"/>
        <v>0</v>
      </c>
      <c r="CB4" s="15">
        <f t="shared" si="23"/>
        <v>0</v>
      </c>
      <c r="CC4" s="5">
        <f t="shared" si="24"/>
        <v>0</v>
      </c>
      <c r="CD4" s="16">
        <f t="shared" si="25"/>
        <v>0</v>
      </c>
      <c r="CE4" s="19"/>
      <c r="CF4" s="1"/>
      <c r="CG4" s="2"/>
      <c r="CH4" s="2"/>
      <c r="CI4" s="2"/>
      <c r="CJ4" s="2"/>
      <c r="CK4" s="2"/>
      <c r="CL4" s="6">
        <f t="shared" si="26"/>
        <v>0</v>
      </c>
      <c r="CM4" s="15">
        <f t="shared" si="27"/>
        <v>0</v>
      </c>
      <c r="CN4" s="5">
        <f t="shared" si="28"/>
        <v>0</v>
      </c>
      <c r="CO4" s="16">
        <f t="shared" si="29"/>
        <v>0</v>
      </c>
      <c r="CP4" s="19"/>
      <c r="CQ4" s="1"/>
      <c r="CR4" s="2"/>
      <c r="CS4" s="2"/>
      <c r="CT4" s="2"/>
      <c r="CU4" s="2"/>
      <c r="CV4" s="2"/>
      <c r="CW4" s="6">
        <f t="shared" si="30"/>
        <v>0</v>
      </c>
      <c r="CX4" s="15">
        <f t="shared" si="31"/>
        <v>0</v>
      </c>
      <c r="CY4" s="5">
        <f t="shared" si="32"/>
        <v>0</v>
      </c>
      <c r="CZ4" s="16">
        <f t="shared" si="33"/>
        <v>0</v>
      </c>
      <c r="DA4" s="19"/>
      <c r="DB4" s="1"/>
      <c r="DC4" s="2"/>
      <c r="DD4" s="2"/>
      <c r="DE4" s="2"/>
      <c r="DF4" s="2"/>
      <c r="DG4" s="2"/>
      <c r="DH4" s="6">
        <f t="shared" si="34"/>
        <v>0</v>
      </c>
      <c r="DI4" s="15">
        <f t="shared" si="35"/>
        <v>0</v>
      </c>
      <c r="DJ4" s="5">
        <f t="shared" si="36"/>
        <v>0</v>
      </c>
      <c r="DK4" s="16">
        <f t="shared" si="37"/>
        <v>0</v>
      </c>
    </row>
    <row r="5" spans="1:115" x14ac:dyDescent="0.2">
      <c r="A5" s="21">
        <v>3</v>
      </c>
      <c r="B5" s="49" t="s">
        <v>104</v>
      </c>
      <c r="C5" s="47"/>
      <c r="D5" s="47"/>
      <c r="E5" s="47"/>
      <c r="F5" s="47"/>
      <c r="G5" s="47" t="s">
        <v>32</v>
      </c>
      <c r="H5" s="17" t="str">
        <f>IF(AND(OR($H$2="Y",$J$2="Y"),K5&lt;5,L5&lt;5),IF(AND(K5=#REF!,L5=#REF!),#REF!+1,1),"")</f>
        <v/>
      </c>
      <c r="I5" s="53">
        <f t="shared" si="0"/>
        <v>1</v>
      </c>
      <c r="J5" s="14" t="e">
        <f>IF(AND($J$2="Y",L5&gt;0,OR(AND(H5=1,#REF!=10),AND(H5=2,#REF!=20),AND(H5=3,#REF!=30),AND(H5=4,H25=40),AND(H5=5,H34=50),AND(H5=6,H43=60),AND(H5=7,H52=70),AND(H5=8,H61=80),AND(H5=9,H70=90),AND(H5=10,H79=100))),VLOOKUP(L5-1,SortLookup!$A$13:$B$16,2,FALSE),"")</f>
        <v>#REF!</v>
      </c>
      <c r="K5" s="13" t="str">
        <f>IF(ISNA(VLOOKUP(F5,SortLookup!$A$1:$B$5,2,FALSE))," ",VLOOKUP(F5,SortLookup!$A$1:$B$5,2,FALSE))</f>
        <v xml:space="preserve"> </v>
      </c>
      <c r="L5" s="18" t="str">
        <f>IF(ISNA(VLOOKUP(G5,SortLookup!$A$7:$B$11,2,FALSE))," ",VLOOKUP(G5,SortLookup!$A$7:$B$11,2,FALSE))</f>
        <v xml:space="preserve"> </v>
      </c>
      <c r="M5" s="160">
        <f t="shared" si="1"/>
        <v>137.41</v>
      </c>
      <c r="N5" s="33">
        <f t="shared" si="2"/>
        <v>109.41</v>
      </c>
      <c r="O5" s="7">
        <f t="shared" si="3"/>
        <v>13</v>
      </c>
      <c r="P5" s="36">
        <f t="shared" si="4"/>
        <v>15</v>
      </c>
      <c r="Q5" s="37">
        <f t="shared" si="5"/>
        <v>30</v>
      </c>
      <c r="R5" s="19">
        <v>25.92</v>
      </c>
      <c r="S5" s="1"/>
      <c r="T5" s="1"/>
      <c r="U5" s="1"/>
      <c r="V5" s="1"/>
      <c r="W5" s="1"/>
      <c r="X5" s="1"/>
      <c r="Y5" s="2">
        <v>10</v>
      </c>
      <c r="Z5" s="2"/>
      <c r="AA5" s="2"/>
      <c r="AB5" s="2"/>
      <c r="AC5" s="20"/>
      <c r="AD5" s="6">
        <f t="shared" si="6"/>
        <v>25.92</v>
      </c>
      <c r="AE5" s="15">
        <f t="shared" si="7"/>
        <v>5</v>
      </c>
      <c r="AF5" s="5">
        <f t="shared" si="8"/>
        <v>0</v>
      </c>
      <c r="AG5" s="16">
        <f t="shared" si="9"/>
        <v>30.92</v>
      </c>
      <c r="AH5" s="19">
        <v>13.9</v>
      </c>
      <c r="AI5" s="1"/>
      <c r="AJ5" s="1"/>
      <c r="AK5" s="1"/>
      <c r="AL5" s="2">
        <v>4</v>
      </c>
      <c r="AM5" s="2"/>
      <c r="AN5" s="2"/>
      <c r="AO5" s="2"/>
      <c r="AP5" s="2"/>
      <c r="AQ5" s="6">
        <f t="shared" si="10"/>
        <v>13.9</v>
      </c>
      <c r="AR5" s="15">
        <f t="shared" si="11"/>
        <v>2</v>
      </c>
      <c r="AS5" s="5">
        <f t="shared" si="12"/>
        <v>0</v>
      </c>
      <c r="AT5" s="16">
        <f t="shared" si="13"/>
        <v>15.9</v>
      </c>
      <c r="AU5" s="19">
        <v>29.03</v>
      </c>
      <c r="AV5" s="1"/>
      <c r="AW5" s="1"/>
      <c r="AX5" s="2">
        <v>13</v>
      </c>
      <c r="AY5" s="2"/>
      <c r="AZ5" s="2"/>
      <c r="BA5" s="2">
        <v>2</v>
      </c>
      <c r="BB5" s="2"/>
      <c r="BC5" s="6">
        <f t="shared" si="14"/>
        <v>29.03</v>
      </c>
      <c r="BD5" s="15">
        <f t="shared" si="15"/>
        <v>6.5</v>
      </c>
      <c r="BE5" s="5">
        <f t="shared" si="16"/>
        <v>10</v>
      </c>
      <c r="BF5" s="16">
        <f t="shared" si="17"/>
        <v>45.53</v>
      </c>
      <c r="BG5" s="19">
        <v>40.56</v>
      </c>
      <c r="BH5" s="1"/>
      <c r="BI5" s="1"/>
      <c r="BJ5" s="2">
        <v>3</v>
      </c>
      <c r="BK5" s="2">
        <v>1</v>
      </c>
      <c r="BL5" s="2"/>
      <c r="BM5" s="2"/>
      <c r="BN5" s="2"/>
      <c r="BO5" s="6">
        <f t="shared" si="18"/>
        <v>40.56</v>
      </c>
      <c r="BP5" s="15">
        <f t="shared" si="19"/>
        <v>1.5</v>
      </c>
      <c r="BQ5" s="5">
        <f t="shared" si="20"/>
        <v>3</v>
      </c>
      <c r="BR5" s="16">
        <f t="shared" si="21"/>
        <v>45.06</v>
      </c>
      <c r="BS5" s="19"/>
      <c r="BT5" s="1"/>
      <c r="BU5" s="1"/>
      <c r="BV5" s="2"/>
      <c r="BW5" s="2"/>
      <c r="BX5" s="2"/>
      <c r="BY5" s="2"/>
      <c r="BZ5" s="2"/>
      <c r="CA5" s="6">
        <f t="shared" si="22"/>
        <v>0</v>
      </c>
      <c r="CB5" s="15">
        <f t="shared" si="23"/>
        <v>0</v>
      </c>
      <c r="CC5" s="5">
        <f t="shared" si="24"/>
        <v>0</v>
      </c>
      <c r="CD5" s="16">
        <f t="shared" si="25"/>
        <v>0</v>
      </c>
      <c r="CE5" s="19"/>
      <c r="CF5" s="1"/>
      <c r="CG5" s="2"/>
      <c r="CH5" s="2"/>
      <c r="CI5" s="2"/>
      <c r="CJ5" s="2"/>
      <c r="CK5" s="2"/>
      <c r="CL5" s="6">
        <f t="shared" si="26"/>
        <v>0</v>
      </c>
      <c r="CM5" s="15">
        <f t="shared" si="27"/>
        <v>0</v>
      </c>
      <c r="CN5" s="5">
        <f t="shared" si="28"/>
        <v>0</v>
      </c>
      <c r="CO5" s="16">
        <f t="shared" si="29"/>
        <v>0</v>
      </c>
      <c r="CP5" s="19"/>
      <c r="CQ5" s="1"/>
      <c r="CR5" s="2"/>
      <c r="CS5" s="2"/>
      <c r="CT5" s="2"/>
      <c r="CU5" s="2"/>
      <c r="CV5" s="2"/>
      <c r="CW5" s="6">
        <f t="shared" si="30"/>
        <v>0</v>
      </c>
      <c r="CX5" s="15">
        <f t="shared" si="31"/>
        <v>0</v>
      </c>
      <c r="CY5" s="5">
        <f t="shared" si="32"/>
        <v>0</v>
      </c>
      <c r="CZ5" s="16">
        <f t="shared" si="33"/>
        <v>0</v>
      </c>
      <c r="DA5" s="19"/>
      <c r="DB5" s="1"/>
      <c r="DC5" s="2"/>
      <c r="DD5" s="2"/>
      <c r="DE5" s="2"/>
      <c r="DF5" s="2"/>
      <c r="DG5" s="2"/>
      <c r="DH5" s="6">
        <f t="shared" si="34"/>
        <v>0</v>
      </c>
      <c r="DI5" s="15">
        <f t="shared" si="35"/>
        <v>0</v>
      </c>
      <c r="DJ5" s="5">
        <f t="shared" si="36"/>
        <v>0</v>
      </c>
      <c r="DK5" s="16">
        <f t="shared" si="37"/>
        <v>0</v>
      </c>
    </row>
    <row r="6" spans="1:115" x14ac:dyDescent="0.2">
      <c r="A6" s="21">
        <v>4</v>
      </c>
      <c r="B6" s="49" t="s">
        <v>87</v>
      </c>
      <c r="C6" s="47"/>
      <c r="D6" s="47"/>
      <c r="E6" s="47"/>
      <c r="F6" s="47"/>
      <c r="G6" s="47" t="s">
        <v>31</v>
      </c>
      <c r="H6" s="17" t="str">
        <f>IF(AND(OR($H$2="Y",$J$2="Y"),K6&lt;5,L6&lt;5),IF(AND(K6=#REF!,L6=#REF!),#REF!+1,1),"")</f>
        <v/>
      </c>
      <c r="I6" s="53">
        <f t="shared" si="0"/>
        <v>2</v>
      </c>
      <c r="J6" s="14" t="e">
        <f>IF(AND($J$2="Y",L6&gt;0,OR(AND(H6=1,#REF!=10),AND(H6=2,#REF!=20),AND(H6=3,#REF!=30),AND(H6=4,H27=40),AND(H6=5,H36=50),AND(H6=6,H45=60),AND(H6=7,H54=70),AND(H6=8,H63=80),AND(H6=9,H72=90),AND(H6=10,H81=100))),VLOOKUP(L6-1,SortLookup!$A$13:$B$16,2,FALSE),"")</f>
        <v>#REF!</v>
      </c>
      <c r="K6" s="13" t="str">
        <f>IF(ISNA(VLOOKUP(F6,SortLookup!$A$1:$B$5,2,FALSE))," ",VLOOKUP(F6,SortLookup!$A$1:$B$5,2,FALSE))</f>
        <v xml:space="preserve"> </v>
      </c>
      <c r="L6" s="18" t="str">
        <f>IF(ISNA(VLOOKUP(G6,SortLookup!$A$7:$B$11,2,FALSE))," ",VLOOKUP(G6,SortLookup!$A$7:$B$11,2,FALSE))</f>
        <v xml:space="preserve"> </v>
      </c>
      <c r="M6" s="160">
        <f t="shared" si="1"/>
        <v>184.37</v>
      </c>
      <c r="N6" s="33">
        <f t="shared" si="2"/>
        <v>131.87</v>
      </c>
      <c r="O6" s="7">
        <f t="shared" si="3"/>
        <v>31</v>
      </c>
      <c r="P6" s="36">
        <f t="shared" si="4"/>
        <v>21.5</v>
      </c>
      <c r="Q6" s="37">
        <f t="shared" si="5"/>
        <v>43</v>
      </c>
      <c r="R6" s="19">
        <v>30.62</v>
      </c>
      <c r="S6" s="1"/>
      <c r="T6" s="1"/>
      <c r="U6" s="1"/>
      <c r="V6" s="1"/>
      <c r="W6" s="1"/>
      <c r="X6" s="1"/>
      <c r="Y6" s="2">
        <v>20</v>
      </c>
      <c r="Z6" s="2"/>
      <c r="AA6" s="2">
        <v>1</v>
      </c>
      <c r="AB6" s="2"/>
      <c r="AC6" s="20"/>
      <c r="AD6" s="6">
        <f t="shared" si="6"/>
        <v>30.62</v>
      </c>
      <c r="AE6" s="15">
        <f t="shared" si="7"/>
        <v>10</v>
      </c>
      <c r="AF6" s="5">
        <f t="shared" si="8"/>
        <v>5</v>
      </c>
      <c r="AG6" s="16">
        <f t="shared" si="9"/>
        <v>45.62</v>
      </c>
      <c r="AH6" s="19">
        <v>18.38</v>
      </c>
      <c r="AI6" s="1"/>
      <c r="AJ6" s="1"/>
      <c r="AK6" s="1"/>
      <c r="AL6" s="2">
        <v>4</v>
      </c>
      <c r="AM6" s="2"/>
      <c r="AN6" s="2"/>
      <c r="AO6" s="2"/>
      <c r="AP6" s="2"/>
      <c r="AQ6" s="6">
        <f t="shared" si="10"/>
        <v>18.38</v>
      </c>
      <c r="AR6" s="15">
        <f t="shared" si="11"/>
        <v>2</v>
      </c>
      <c r="AS6" s="5">
        <f t="shared" si="12"/>
        <v>0</v>
      </c>
      <c r="AT6" s="16">
        <f t="shared" si="13"/>
        <v>20.38</v>
      </c>
      <c r="AU6" s="19">
        <v>38.22</v>
      </c>
      <c r="AV6" s="1"/>
      <c r="AW6" s="1"/>
      <c r="AX6" s="2">
        <v>8</v>
      </c>
      <c r="AY6" s="2"/>
      <c r="AZ6" s="2"/>
      <c r="BA6" s="2">
        <v>3</v>
      </c>
      <c r="BB6" s="2"/>
      <c r="BC6" s="6">
        <f t="shared" si="14"/>
        <v>38.22</v>
      </c>
      <c r="BD6" s="15">
        <f t="shared" si="15"/>
        <v>4</v>
      </c>
      <c r="BE6" s="5">
        <f t="shared" si="16"/>
        <v>15</v>
      </c>
      <c r="BF6" s="16">
        <f t="shared" si="17"/>
        <v>57.22</v>
      </c>
      <c r="BG6" s="19">
        <v>44.65</v>
      </c>
      <c r="BH6" s="1"/>
      <c r="BI6" s="1"/>
      <c r="BJ6" s="2">
        <v>11</v>
      </c>
      <c r="BK6" s="2">
        <v>2</v>
      </c>
      <c r="BL6" s="2"/>
      <c r="BM6" s="2">
        <v>1</v>
      </c>
      <c r="BN6" s="2"/>
      <c r="BO6" s="6">
        <f t="shared" si="18"/>
        <v>44.65</v>
      </c>
      <c r="BP6" s="15">
        <f t="shared" si="19"/>
        <v>5.5</v>
      </c>
      <c r="BQ6" s="5">
        <f t="shared" si="20"/>
        <v>11</v>
      </c>
      <c r="BR6" s="16">
        <f t="shared" si="21"/>
        <v>61.15</v>
      </c>
      <c r="BS6" s="19"/>
      <c r="BT6" s="1"/>
      <c r="BU6" s="1"/>
      <c r="BV6" s="2"/>
      <c r="BW6" s="2"/>
      <c r="BX6" s="2"/>
      <c r="BY6" s="2"/>
      <c r="BZ6" s="2"/>
      <c r="CA6" s="6">
        <f t="shared" si="22"/>
        <v>0</v>
      </c>
      <c r="CB6" s="15">
        <f t="shared" si="23"/>
        <v>0</v>
      </c>
      <c r="CC6" s="5">
        <f t="shared" si="24"/>
        <v>0</v>
      </c>
      <c r="CD6" s="16">
        <f t="shared" si="25"/>
        <v>0</v>
      </c>
      <c r="CE6" s="19"/>
      <c r="CF6" s="1"/>
      <c r="CG6" s="2"/>
      <c r="CH6" s="2"/>
      <c r="CI6" s="2"/>
      <c r="CJ6" s="2"/>
      <c r="CK6" s="2"/>
      <c r="CL6" s="6">
        <f t="shared" si="26"/>
        <v>0</v>
      </c>
      <c r="CM6" s="15">
        <f t="shared" si="27"/>
        <v>0</v>
      </c>
      <c r="CN6" s="5">
        <f t="shared" si="28"/>
        <v>0</v>
      </c>
      <c r="CO6" s="16">
        <f t="shared" si="29"/>
        <v>0</v>
      </c>
      <c r="CP6" s="19"/>
      <c r="CQ6" s="1"/>
      <c r="CR6" s="2"/>
      <c r="CS6" s="2"/>
      <c r="CT6" s="2"/>
      <c r="CU6" s="2"/>
      <c r="CV6" s="2"/>
      <c r="CW6" s="6">
        <f t="shared" si="30"/>
        <v>0</v>
      </c>
      <c r="CX6" s="15">
        <f t="shared" si="31"/>
        <v>0</v>
      </c>
      <c r="CY6" s="5">
        <f t="shared" si="32"/>
        <v>0</v>
      </c>
      <c r="CZ6" s="16">
        <f t="shared" si="33"/>
        <v>0</v>
      </c>
      <c r="DA6" s="19"/>
      <c r="DB6" s="1"/>
      <c r="DC6" s="2"/>
      <c r="DD6" s="2"/>
      <c r="DE6" s="2"/>
      <c r="DF6" s="2"/>
      <c r="DG6" s="2"/>
      <c r="DH6" s="6">
        <f t="shared" si="34"/>
        <v>0</v>
      </c>
      <c r="DI6" s="15">
        <f t="shared" si="35"/>
        <v>0</v>
      </c>
      <c r="DJ6" s="5">
        <f t="shared" si="36"/>
        <v>0</v>
      </c>
      <c r="DK6" s="16">
        <f t="shared" si="37"/>
        <v>0</v>
      </c>
    </row>
    <row r="7" spans="1:115" x14ac:dyDescent="0.2">
      <c r="A7" s="21">
        <v>5</v>
      </c>
      <c r="B7" s="49" t="s">
        <v>105</v>
      </c>
      <c r="C7" s="47"/>
      <c r="D7" s="47"/>
      <c r="E7" s="47"/>
      <c r="F7" s="47"/>
      <c r="G7" s="47" t="s">
        <v>31</v>
      </c>
      <c r="H7" s="17" t="str">
        <f>IF(AND(OR($H$2="Y",$J$2="Y"),K7&lt;5,L7&lt;5),IF(AND(K7=#REF!,L7=#REF!),#REF!+1,1),"")</f>
        <v/>
      </c>
      <c r="I7" s="53">
        <f t="shared" si="0"/>
        <v>0</v>
      </c>
      <c r="J7" s="14" t="e">
        <f>IF(AND($J$2="Y",L7&gt;0,OR(AND(H7=1,#REF!=10),AND(H7=2,#REF!=20),AND(H7=3,#REF!=30),AND(H7=4,H27=40),AND(H7=5,H36=50),AND(H7=6,H45=60),AND(H7=7,H54=70),AND(H7=8,H63=80),AND(H7=9,H72=90),AND(H7=10,H81=100))),VLOOKUP(L7-1,SortLookup!$A$13:$B$16,2,FALSE),"")</f>
        <v>#REF!</v>
      </c>
      <c r="K7" s="13" t="str">
        <f>IF(ISNA(VLOOKUP(F7,SortLookup!$A$1:$B$5,2,FALSE))," ",VLOOKUP(F7,SortLookup!$A$1:$B$5,2,FALSE))</f>
        <v xml:space="preserve"> </v>
      </c>
      <c r="L7" s="18" t="str">
        <f>IF(ISNA(VLOOKUP(G7,SortLookup!$A$7:$B$11,2,FALSE))," ",VLOOKUP(G7,SortLookup!$A$7:$B$11,2,FALSE))</f>
        <v xml:space="preserve"> </v>
      </c>
      <c r="M7" s="160">
        <f t="shared" si="1"/>
        <v>145.65</v>
      </c>
      <c r="N7" s="33">
        <f t="shared" si="2"/>
        <v>92.65</v>
      </c>
      <c r="O7" s="7">
        <f t="shared" si="3"/>
        <v>30</v>
      </c>
      <c r="P7" s="36">
        <f t="shared" si="4"/>
        <v>23</v>
      </c>
      <c r="Q7" s="37">
        <f t="shared" si="5"/>
        <v>46</v>
      </c>
      <c r="R7" s="19">
        <v>17.149999999999999</v>
      </c>
      <c r="S7" s="1"/>
      <c r="T7" s="1"/>
      <c r="U7" s="1"/>
      <c r="V7" s="1"/>
      <c r="W7" s="1"/>
      <c r="X7" s="1"/>
      <c r="Y7" s="2">
        <v>35</v>
      </c>
      <c r="Z7" s="2"/>
      <c r="AA7" s="2">
        <v>2</v>
      </c>
      <c r="AB7" s="2"/>
      <c r="AC7" s="20"/>
      <c r="AD7" s="6">
        <f t="shared" si="6"/>
        <v>17.149999999999999</v>
      </c>
      <c r="AE7" s="15">
        <f t="shared" si="7"/>
        <v>17.5</v>
      </c>
      <c r="AF7" s="5">
        <f t="shared" si="8"/>
        <v>10</v>
      </c>
      <c r="AG7" s="16">
        <f t="shared" si="9"/>
        <v>44.65</v>
      </c>
      <c r="AH7" s="19">
        <v>12.88</v>
      </c>
      <c r="AI7" s="1"/>
      <c r="AJ7" s="1"/>
      <c r="AK7" s="1"/>
      <c r="AL7" s="2">
        <v>4</v>
      </c>
      <c r="AM7" s="2"/>
      <c r="AN7" s="2"/>
      <c r="AO7" s="2"/>
      <c r="AP7" s="2"/>
      <c r="AQ7" s="6">
        <f t="shared" si="10"/>
        <v>12.88</v>
      </c>
      <c r="AR7" s="15">
        <f t="shared" si="11"/>
        <v>2</v>
      </c>
      <c r="AS7" s="5">
        <f t="shared" si="12"/>
        <v>0</v>
      </c>
      <c r="AT7" s="16">
        <f t="shared" si="13"/>
        <v>14.88</v>
      </c>
      <c r="AU7" s="19">
        <v>31.81</v>
      </c>
      <c r="AV7" s="1"/>
      <c r="AW7" s="1"/>
      <c r="AX7" s="2">
        <v>5</v>
      </c>
      <c r="AY7" s="2"/>
      <c r="AZ7" s="2"/>
      <c r="BA7" s="2">
        <v>4</v>
      </c>
      <c r="BB7" s="2"/>
      <c r="BC7" s="6">
        <f t="shared" si="14"/>
        <v>31.81</v>
      </c>
      <c r="BD7" s="15">
        <f t="shared" si="15"/>
        <v>2.5</v>
      </c>
      <c r="BE7" s="5">
        <f t="shared" si="16"/>
        <v>20</v>
      </c>
      <c r="BF7" s="16">
        <f t="shared" si="17"/>
        <v>54.31</v>
      </c>
      <c r="BG7" s="19">
        <v>30.81</v>
      </c>
      <c r="BH7" s="1"/>
      <c r="BI7" s="1"/>
      <c r="BJ7" s="2">
        <v>2</v>
      </c>
      <c r="BK7" s="2"/>
      <c r="BL7" s="2"/>
      <c r="BM7" s="2"/>
      <c r="BN7" s="2"/>
      <c r="BO7" s="6">
        <f t="shared" si="18"/>
        <v>30.81</v>
      </c>
      <c r="BP7" s="15">
        <f t="shared" si="19"/>
        <v>1</v>
      </c>
      <c r="BQ7" s="5">
        <f t="shared" si="20"/>
        <v>0</v>
      </c>
      <c r="BR7" s="16">
        <f t="shared" si="21"/>
        <v>31.81</v>
      </c>
      <c r="BS7" s="19"/>
      <c r="BT7" s="1"/>
      <c r="BU7" s="1"/>
      <c r="BV7" s="2"/>
      <c r="BW7" s="2"/>
      <c r="BX7" s="2"/>
      <c r="BY7" s="2"/>
      <c r="BZ7" s="2"/>
      <c r="CA7" s="6">
        <f t="shared" si="22"/>
        <v>0</v>
      </c>
      <c r="CB7" s="15">
        <f t="shared" si="23"/>
        <v>0</v>
      </c>
      <c r="CC7" s="5">
        <f t="shared" si="24"/>
        <v>0</v>
      </c>
      <c r="CD7" s="16">
        <f t="shared" si="25"/>
        <v>0</v>
      </c>
      <c r="CE7" s="19"/>
      <c r="CF7" s="1"/>
      <c r="CG7" s="2"/>
      <c r="CH7" s="2"/>
      <c r="CI7" s="2"/>
      <c r="CJ7" s="2"/>
      <c r="CK7" s="2"/>
      <c r="CL7" s="6">
        <f t="shared" si="26"/>
        <v>0</v>
      </c>
      <c r="CM7" s="15">
        <f t="shared" si="27"/>
        <v>0</v>
      </c>
      <c r="CN7" s="5">
        <f t="shared" si="28"/>
        <v>0</v>
      </c>
      <c r="CO7" s="16">
        <f t="shared" si="29"/>
        <v>0</v>
      </c>
      <c r="CP7" s="19"/>
      <c r="CQ7" s="1"/>
      <c r="CR7" s="2"/>
      <c r="CS7" s="2"/>
      <c r="CT7" s="2"/>
      <c r="CU7" s="2"/>
      <c r="CV7" s="2"/>
      <c r="CW7" s="6">
        <f t="shared" si="30"/>
        <v>0</v>
      </c>
      <c r="CX7" s="15">
        <f t="shared" si="31"/>
        <v>0</v>
      </c>
      <c r="CY7" s="5">
        <f t="shared" si="32"/>
        <v>0</v>
      </c>
      <c r="CZ7" s="16">
        <f t="shared" si="33"/>
        <v>0</v>
      </c>
      <c r="DA7" s="19"/>
      <c r="DB7" s="1"/>
      <c r="DC7" s="2"/>
      <c r="DD7" s="2"/>
      <c r="DE7" s="2"/>
      <c r="DF7" s="2"/>
      <c r="DG7" s="2"/>
      <c r="DH7" s="6">
        <f t="shared" si="34"/>
        <v>0</v>
      </c>
      <c r="DI7" s="15">
        <f t="shared" si="35"/>
        <v>0</v>
      </c>
      <c r="DJ7" s="5">
        <f t="shared" si="36"/>
        <v>0</v>
      </c>
      <c r="DK7" s="16">
        <f t="shared" si="37"/>
        <v>0</v>
      </c>
    </row>
    <row r="8" spans="1:115" x14ac:dyDescent="0.2">
      <c r="A8" s="21">
        <v>6</v>
      </c>
      <c r="B8" s="49" t="s">
        <v>90</v>
      </c>
      <c r="C8" s="47"/>
      <c r="D8" s="47"/>
      <c r="E8" s="47"/>
      <c r="F8" s="47"/>
      <c r="G8" s="48" t="s">
        <v>32</v>
      </c>
      <c r="H8" s="17" t="str">
        <f>IF(AND(OR($H$2="Y",$J$2="Y"),K8&lt;5,L8&lt;5),IF(AND(K8=#REF!,L8=#REF!),#REF!+1,1),"")</f>
        <v/>
      </c>
      <c r="I8" s="53">
        <f t="shared" si="0"/>
        <v>1</v>
      </c>
      <c r="J8" s="14" t="e">
        <f>IF(AND($J$2="Y",L8&gt;0,OR(AND(H8=1,#REF!=10),AND(H8=2,#REF!=20),AND(H8=3,#REF!=30),AND(H8=4,H25=40),AND(H8=5,H34=50),AND(H8=6,H43=60),AND(H8=7,H52=70),AND(H8=8,H61=80),AND(H8=9,H70=90),AND(H8=10,H79=100))),VLOOKUP(L8-1,SortLookup!$A$13:$B$16,2,FALSE),"")</f>
        <v>#REF!</v>
      </c>
      <c r="K8" s="13" t="str">
        <f>IF(ISNA(VLOOKUP(F8,SortLookup!$A$1:$B$5,2,FALSE))," ",VLOOKUP(F8,SortLookup!$A$1:$B$5,2,FALSE))</f>
        <v xml:space="preserve"> </v>
      </c>
      <c r="L8" s="18" t="str">
        <f>IF(ISNA(VLOOKUP(G8,SortLookup!$A$7:$B$11,2,FALSE))," ",VLOOKUP(G8,SortLookup!$A$7:$B$11,2,FALSE))</f>
        <v xml:space="preserve"> </v>
      </c>
      <c r="M8" s="160">
        <f t="shared" si="1"/>
        <v>198.18</v>
      </c>
      <c r="N8" s="33">
        <f t="shared" si="2"/>
        <v>113.18</v>
      </c>
      <c r="O8" s="7">
        <f t="shared" si="3"/>
        <v>33</v>
      </c>
      <c r="P8" s="36">
        <f t="shared" si="4"/>
        <v>52</v>
      </c>
      <c r="Q8" s="37">
        <f t="shared" si="5"/>
        <v>104</v>
      </c>
      <c r="R8" s="19">
        <v>30.43</v>
      </c>
      <c r="S8" s="1"/>
      <c r="T8" s="1"/>
      <c r="U8" s="1"/>
      <c r="V8" s="1"/>
      <c r="W8" s="1"/>
      <c r="X8" s="1"/>
      <c r="Y8" s="2">
        <v>40</v>
      </c>
      <c r="Z8" s="2"/>
      <c r="AA8" s="2">
        <v>3</v>
      </c>
      <c r="AB8" s="2"/>
      <c r="AC8" s="20"/>
      <c r="AD8" s="6">
        <f t="shared" si="6"/>
        <v>30.43</v>
      </c>
      <c r="AE8" s="15">
        <f t="shared" si="7"/>
        <v>20</v>
      </c>
      <c r="AF8" s="5">
        <f t="shared" si="8"/>
        <v>15</v>
      </c>
      <c r="AG8" s="16">
        <f t="shared" si="9"/>
        <v>65.430000000000007</v>
      </c>
      <c r="AH8" s="19">
        <v>11.69</v>
      </c>
      <c r="AI8" s="1"/>
      <c r="AJ8" s="1"/>
      <c r="AK8" s="1"/>
      <c r="AL8" s="2">
        <v>40</v>
      </c>
      <c r="AM8" s="2"/>
      <c r="AN8" s="2">
        <v>3</v>
      </c>
      <c r="AO8" s="2"/>
      <c r="AP8" s="2"/>
      <c r="AQ8" s="6">
        <f t="shared" si="10"/>
        <v>11.69</v>
      </c>
      <c r="AR8" s="15">
        <f t="shared" si="11"/>
        <v>20</v>
      </c>
      <c r="AS8" s="5">
        <f t="shared" si="12"/>
        <v>15</v>
      </c>
      <c r="AT8" s="16">
        <f t="shared" si="13"/>
        <v>46.69</v>
      </c>
      <c r="AU8" s="19">
        <v>37.29</v>
      </c>
      <c r="AV8" s="1"/>
      <c r="AW8" s="1"/>
      <c r="AX8" s="2">
        <v>11</v>
      </c>
      <c r="AY8" s="2">
        <v>1</v>
      </c>
      <c r="AZ8" s="2"/>
      <c r="BA8" s="2"/>
      <c r="BB8" s="2"/>
      <c r="BC8" s="6">
        <f t="shared" si="14"/>
        <v>37.29</v>
      </c>
      <c r="BD8" s="15">
        <f t="shared" si="15"/>
        <v>5.5</v>
      </c>
      <c r="BE8" s="5">
        <f t="shared" si="16"/>
        <v>3</v>
      </c>
      <c r="BF8" s="16">
        <f t="shared" si="17"/>
        <v>45.79</v>
      </c>
      <c r="BG8" s="19">
        <v>33.770000000000003</v>
      </c>
      <c r="BH8" s="1"/>
      <c r="BI8" s="1"/>
      <c r="BJ8" s="2">
        <v>13</v>
      </c>
      <c r="BK8" s="2"/>
      <c r="BL8" s="2"/>
      <c r="BM8" s="2"/>
      <c r="BN8" s="2"/>
      <c r="BO8" s="6">
        <f t="shared" si="18"/>
        <v>33.770000000000003</v>
      </c>
      <c r="BP8" s="15">
        <f t="shared" si="19"/>
        <v>6.5</v>
      </c>
      <c r="BQ8" s="5">
        <f t="shared" si="20"/>
        <v>0</v>
      </c>
      <c r="BR8" s="16">
        <f t="shared" si="21"/>
        <v>40.270000000000003</v>
      </c>
      <c r="BS8" s="19"/>
      <c r="BT8" s="1"/>
      <c r="BU8" s="1"/>
      <c r="BV8" s="2"/>
      <c r="BW8" s="2"/>
      <c r="BX8" s="2"/>
      <c r="BY8" s="2"/>
      <c r="BZ8" s="2"/>
      <c r="CA8" s="6">
        <f t="shared" si="22"/>
        <v>0</v>
      </c>
      <c r="CB8" s="15">
        <f t="shared" si="23"/>
        <v>0</v>
      </c>
      <c r="CC8" s="5">
        <f t="shared" si="24"/>
        <v>0</v>
      </c>
      <c r="CD8" s="16">
        <f t="shared" si="25"/>
        <v>0</v>
      </c>
      <c r="CE8" s="19"/>
      <c r="CF8" s="1"/>
      <c r="CG8" s="2"/>
      <c r="CH8" s="2"/>
      <c r="CI8" s="2"/>
      <c r="CJ8" s="2"/>
      <c r="CK8" s="2"/>
      <c r="CL8" s="6">
        <f t="shared" si="26"/>
        <v>0</v>
      </c>
      <c r="CM8" s="15">
        <f t="shared" si="27"/>
        <v>0</v>
      </c>
      <c r="CN8" s="5">
        <f t="shared" si="28"/>
        <v>0</v>
      </c>
      <c r="CO8" s="16">
        <f t="shared" si="29"/>
        <v>0</v>
      </c>
      <c r="CP8" s="19"/>
      <c r="CQ8" s="1"/>
      <c r="CR8" s="2"/>
      <c r="CS8" s="2"/>
      <c r="CT8" s="2"/>
      <c r="CU8" s="2"/>
      <c r="CV8" s="2"/>
      <c r="CW8" s="6">
        <f t="shared" si="30"/>
        <v>0</v>
      </c>
      <c r="CX8" s="15">
        <f t="shared" si="31"/>
        <v>0</v>
      </c>
      <c r="CY8" s="5">
        <f t="shared" si="32"/>
        <v>0</v>
      </c>
      <c r="CZ8" s="16">
        <f t="shared" si="33"/>
        <v>0</v>
      </c>
      <c r="DA8" s="19"/>
      <c r="DB8" s="1"/>
      <c r="DC8" s="2"/>
      <c r="DD8" s="2"/>
      <c r="DE8" s="2"/>
      <c r="DF8" s="2"/>
      <c r="DG8" s="2"/>
      <c r="DH8" s="6">
        <f t="shared" si="34"/>
        <v>0</v>
      </c>
      <c r="DI8" s="15">
        <f t="shared" si="35"/>
        <v>0</v>
      </c>
      <c r="DJ8" s="5">
        <f t="shared" si="36"/>
        <v>0</v>
      </c>
      <c r="DK8" s="16">
        <f t="shared" si="37"/>
        <v>0</v>
      </c>
    </row>
    <row r="9" spans="1:115" x14ac:dyDescent="0.2">
      <c r="A9" s="21">
        <v>7</v>
      </c>
      <c r="B9" s="49" t="s">
        <v>106</v>
      </c>
      <c r="C9" s="47"/>
      <c r="D9" s="47"/>
      <c r="E9" s="47"/>
      <c r="F9" s="47"/>
      <c r="G9" s="48" t="s">
        <v>85</v>
      </c>
      <c r="H9" s="17" t="str">
        <f>IF(AND(OR($H$2="Y",$J$2="Y"),K9&lt;5,L9&lt;5),IF(AND(K9=#REF!,L9=#REF!),#REF!+1,1),"")</f>
        <v/>
      </c>
      <c r="I9" s="53">
        <f t="shared" si="0"/>
        <v>1</v>
      </c>
      <c r="J9" s="14" t="e">
        <f>IF(AND($J$2="Y",L9&gt;0,OR(AND(H9=1,#REF!=10),AND(H9=2,#REF!=20),AND(H9=3,#REF!=30),AND(H9=4,H30=40),AND(H9=5,H39=50),AND(H9=6,H48=60),AND(H9=7,H57=70),AND(H9=8,H66=80),AND(H9=9,H75=90),AND(H9=10,H84=100))),VLOOKUP(L9-1,SortLookup!$A$13:$B$16,2,FALSE),"")</f>
        <v>#REF!</v>
      </c>
      <c r="K9" s="13" t="str">
        <f>IF(ISNA(VLOOKUP(F9,SortLookup!$A$1:$B$5,2,FALSE))," ",VLOOKUP(F9,SortLookup!$A$1:$B$5,2,FALSE))</f>
        <v xml:space="preserve"> </v>
      </c>
      <c r="L9" s="18" t="str">
        <f>IF(ISNA(VLOOKUP(G9,SortLookup!$A$7:$B$11,2,FALSE))," ",VLOOKUP(G9,SortLookup!$A$7:$B$11,2,FALSE))</f>
        <v xml:space="preserve"> </v>
      </c>
      <c r="M9" s="160">
        <f t="shared" si="1"/>
        <v>175.85</v>
      </c>
      <c r="N9" s="33">
        <f t="shared" si="2"/>
        <v>125.85</v>
      </c>
      <c r="O9" s="7">
        <f t="shared" si="3"/>
        <v>18</v>
      </c>
      <c r="P9" s="36">
        <f t="shared" si="4"/>
        <v>32</v>
      </c>
      <c r="Q9" s="37">
        <f t="shared" si="5"/>
        <v>64</v>
      </c>
      <c r="R9" s="19">
        <v>35.299999999999997</v>
      </c>
      <c r="S9" s="1"/>
      <c r="T9" s="1"/>
      <c r="U9" s="1"/>
      <c r="V9" s="1"/>
      <c r="W9" s="1"/>
      <c r="X9" s="1"/>
      <c r="Y9" s="2">
        <v>30</v>
      </c>
      <c r="Z9" s="2"/>
      <c r="AA9" s="2">
        <v>2</v>
      </c>
      <c r="AB9" s="2"/>
      <c r="AC9" s="20"/>
      <c r="AD9" s="6">
        <f t="shared" si="6"/>
        <v>35.299999999999997</v>
      </c>
      <c r="AE9" s="15">
        <f t="shared" si="7"/>
        <v>15</v>
      </c>
      <c r="AF9" s="5">
        <f t="shared" si="8"/>
        <v>10</v>
      </c>
      <c r="AG9" s="16">
        <f t="shared" si="9"/>
        <v>60.3</v>
      </c>
      <c r="AH9" s="19">
        <v>14.5</v>
      </c>
      <c r="AI9" s="1"/>
      <c r="AJ9" s="1"/>
      <c r="AK9" s="1"/>
      <c r="AL9" s="2">
        <v>17</v>
      </c>
      <c r="AM9" s="2">
        <v>1</v>
      </c>
      <c r="AN9" s="2"/>
      <c r="AO9" s="2"/>
      <c r="AP9" s="2"/>
      <c r="AQ9" s="6">
        <f t="shared" si="10"/>
        <v>14.5</v>
      </c>
      <c r="AR9" s="15">
        <f t="shared" si="11"/>
        <v>8.5</v>
      </c>
      <c r="AS9" s="5">
        <f t="shared" si="12"/>
        <v>3</v>
      </c>
      <c r="AT9" s="16">
        <f t="shared" si="13"/>
        <v>26</v>
      </c>
      <c r="AU9" s="19">
        <v>29.92</v>
      </c>
      <c r="AV9" s="1"/>
      <c r="AW9" s="1"/>
      <c r="AX9" s="2">
        <v>10</v>
      </c>
      <c r="AY9" s="2"/>
      <c r="AZ9" s="2"/>
      <c r="BA9" s="2">
        <v>1</v>
      </c>
      <c r="BB9" s="2"/>
      <c r="BC9" s="6">
        <f t="shared" si="14"/>
        <v>29.92</v>
      </c>
      <c r="BD9" s="15">
        <f t="shared" si="15"/>
        <v>5</v>
      </c>
      <c r="BE9" s="5">
        <f t="shared" si="16"/>
        <v>5</v>
      </c>
      <c r="BF9" s="16">
        <f t="shared" si="17"/>
        <v>39.92</v>
      </c>
      <c r="BG9" s="19">
        <v>46.13</v>
      </c>
      <c r="BH9" s="1"/>
      <c r="BI9" s="1"/>
      <c r="BJ9" s="2">
        <v>7</v>
      </c>
      <c r="BK9" s="2"/>
      <c r="BL9" s="2"/>
      <c r="BM9" s="2"/>
      <c r="BN9" s="2"/>
      <c r="BO9" s="6">
        <f t="shared" si="18"/>
        <v>46.13</v>
      </c>
      <c r="BP9" s="15">
        <f t="shared" si="19"/>
        <v>3.5</v>
      </c>
      <c r="BQ9" s="5">
        <f t="shared" si="20"/>
        <v>0</v>
      </c>
      <c r="BR9" s="16">
        <f t="shared" si="21"/>
        <v>49.63</v>
      </c>
      <c r="BS9" s="19"/>
      <c r="BT9" s="1"/>
      <c r="BU9" s="1"/>
      <c r="BV9" s="2"/>
      <c r="BW9" s="2"/>
      <c r="BX9" s="2"/>
      <c r="BY9" s="2"/>
      <c r="BZ9" s="2"/>
      <c r="CA9" s="6">
        <f t="shared" si="22"/>
        <v>0</v>
      </c>
      <c r="CB9" s="15">
        <f t="shared" si="23"/>
        <v>0</v>
      </c>
      <c r="CC9" s="5">
        <f t="shared" si="24"/>
        <v>0</v>
      </c>
      <c r="CD9" s="16">
        <f t="shared" si="25"/>
        <v>0</v>
      </c>
      <c r="CE9" s="19"/>
      <c r="CF9" s="1"/>
      <c r="CG9" s="2"/>
      <c r="CH9" s="2"/>
      <c r="CI9" s="2"/>
      <c r="CJ9" s="2"/>
      <c r="CK9" s="2"/>
      <c r="CL9" s="6">
        <f t="shared" si="26"/>
        <v>0</v>
      </c>
      <c r="CM9" s="15">
        <f t="shared" si="27"/>
        <v>0</v>
      </c>
      <c r="CN9" s="5">
        <f t="shared" si="28"/>
        <v>0</v>
      </c>
      <c r="CO9" s="16">
        <f t="shared" si="29"/>
        <v>0</v>
      </c>
      <c r="CP9" s="19"/>
      <c r="CQ9" s="1"/>
      <c r="CR9" s="2"/>
      <c r="CS9" s="2"/>
      <c r="CT9" s="2"/>
      <c r="CU9" s="2"/>
      <c r="CV9" s="2"/>
      <c r="CW9" s="6">
        <f t="shared" si="30"/>
        <v>0</v>
      </c>
      <c r="CX9" s="15">
        <f t="shared" si="31"/>
        <v>0</v>
      </c>
      <c r="CY9" s="5">
        <f t="shared" si="32"/>
        <v>0</v>
      </c>
      <c r="CZ9" s="16">
        <f t="shared" si="33"/>
        <v>0</v>
      </c>
      <c r="DA9" s="19"/>
      <c r="DB9" s="1"/>
      <c r="DC9" s="2"/>
      <c r="DD9" s="2"/>
      <c r="DE9" s="2"/>
      <c r="DF9" s="2"/>
      <c r="DG9" s="2"/>
      <c r="DH9" s="6">
        <f t="shared" si="34"/>
        <v>0</v>
      </c>
      <c r="DI9" s="15">
        <f t="shared" si="35"/>
        <v>0</v>
      </c>
      <c r="DJ9" s="5">
        <f t="shared" si="36"/>
        <v>0</v>
      </c>
      <c r="DK9" s="16">
        <f t="shared" si="37"/>
        <v>0</v>
      </c>
    </row>
    <row r="10" spans="1:115" x14ac:dyDescent="0.2">
      <c r="A10" s="21">
        <v>8</v>
      </c>
      <c r="B10" s="49" t="s">
        <v>107</v>
      </c>
      <c r="C10" s="47"/>
      <c r="D10" s="47"/>
      <c r="E10" s="47"/>
      <c r="F10" s="47"/>
      <c r="G10" s="47" t="s">
        <v>85</v>
      </c>
      <c r="H10" s="17" t="str">
        <f>IF(AND(OR($H$2="Y",$J$2="Y"),K10&lt;5,L10&lt;5),IF(AND(K10=#REF!,L10=#REF!),#REF!+1,1),"")</f>
        <v/>
      </c>
      <c r="I10" s="53">
        <f t="shared" si="0"/>
        <v>0</v>
      </c>
      <c r="J10" s="14" t="e">
        <f>IF(AND($J$2="Y",L10&gt;0,OR(AND(H10=1,#REF!=10),AND(H10=2,#REF!=20),AND(H10=3,#REF!=30),AND(H10=4,H31=40),AND(H10=5,H40=50),AND(H10=6,H49=60),AND(H10=7,H58=70),AND(H10=8,H67=80),AND(H10=9,H76=90),AND(H10=10,H85=100))),VLOOKUP(L10-1,SortLookup!$A$13:$B$16,2,FALSE),"")</f>
        <v>#REF!</v>
      </c>
      <c r="K10" s="13" t="str">
        <f>IF(ISNA(VLOOKUP(F10,SortLookup!$A$1:$B$5,2,FALSE))," ",VLOOKUP(F10,SortLookup!$A$1:$B$5,2,FALSE))</f>
        <v xml:space="preserve"> </v>
      </c>
      <c r="L10" s="18" t="str">
        <f>IF(ISNA(VLOOKUP(G10,SortLookup!$A$7:$B$11,2,FALSE))," ",VLOOKUP(G10,SortLookup!$A$7:$B$11,2,FALSE))</f>
        <v xml:space="preserve"> </v>
      </c>
      <c r="M10" s="160">
        <f t="shared" si="1"/>
        <v>75.94</v>
      </c>
      <c r="N10" s="33">
        <f t="shared" si="2"/>
        <v>63.94</v>
      </c>
      <c r="O10" s="7">
        <f t="shared" si="3"/>
        <v>5</v>
      </c>
      <c r="P10" s="36">
        <f t="shared" si="4"/>
        <v>7</v>
      </c>
      <c r="Q10" s="37">
        <f t="shared" si="5"/>
        <v>14</v>
      </c>
      <c r="R10" s="19">
        <v>15.61</v>
      </c>
      <c r="S10" s="1"/>
      <c r="T10" s="1"/>
      <c r="U10" s="1"/>
      <c r="V10" s="1"/>
      <c r="W10" s="1"/>
      <c r="X10" s="1"/>
      <c r="Y10" s="2">
        <v>5</v>
      </c>
      <c r="Z10" s="2"/>
      <c r="AA10" s="2"/>
      <c r="AB10" s="2"/>
      <c r="AC10" s="20"/>
      <c r="AD10" s="6">
        <f t="shared" si="6"/>
        <v>15.61</v>
      </c>
      <c r="AE10" s="15">
        <f t="shared" si="7"/>
        <v>2.5</v>
      </c>
      <c r="AF10" s="5">
        <f t="shared" si="8"/>
        <v>0</v>
      </c>
      <c r="AG10" s="16">
        <f t="shared" si="9"/>
        <v>18.11</v>
      </c>
      <c r="AH10" s="19">
        <v>8.41</v>
      </c>
      <c r="AI10" s="1"/>
      <c r="AJ10" s="1"/>
      <c r="AK10" s="1"/>
      <c r="AL10" s="2">
        <v>4</v>
      </c>
      <c r="AM10" s="2"/>
      <c r="AN10" s="2"/>
      <c r="AO10" s="2"/>
      <c r="AP10" s="2"/>
      <c r="AQ10" s="6">
        <f t="shared" si="10"/>
        <v>8.41</v>
      </c>
      <c r="AR10" s="15">
        <f t="shared" si="11"/>
        <v>2</v>
      </c>
      <c r="AS10" s="5">
        <f t="shared" si="12"/>
        <v>0</v>
      </c>
      <c r="AT10" s="16">
        <f t="shared" si="13"/>
        <v>10.41</v>
      </c>
      <c r="AU10" s="19">
        <v>16.350000000000001</v>
      </c>
      <c r="AV10" s="1"/>
      <c r="AW10" s="1"/>
      <c r="AX10" s="2"/>
      <c r="AY10" s="2"/>
      <c r="AZ10" s="2"/>
      <c r="BA10" s="2"/>
      <c r="BB10" s="2"/>
      <c r="BC10" s="6">
        <f t="shared" si="14"/>
        <v>16.350000000000001</v>
      </c>
      <c r="BD10" s="15">
        <f t="shared" si="15"/>
        <v>0</v>
      </c>
      <c r="BE10" s="5">
        <f t="shared" si="16"/>
        <v>0</v>
      </c>
      <c r="BF10" s="16">
        <f t="shared" si="17"/>
        <v>16.350000000000001</v>
      </c>
      <c r="BG10" s="19">
        <v>23.57</v>
      </c>
      <c r="BH10" s="1"/>
      <c r="BI10" s="1"/>
      <c r="BJ10" s="2">
        <v>5</v>
      </c>
      <c r="BK10" s="2"/>
      <c r="BL10" s="2"/>
      <c r="BM10" s="2">
        <v>1</v>
      </c>
      <c r="BN10" s="2"/>
      <c r="BO10" s="6">
        <f t="shared" si="18"/>
        <v>23.57</v>
      </c>
      <c r="BP10" s="15">
        <f t="shared" si="19"/>
        <v>2.5</v>
      </c>
      <c r="BQ10" s="5">
        <f t="shared" si="20"/>
        <v>5</v>
      </c>
      <c r="BR10" s="16">
        <f t="shared" si="21"/>
        <v>31.07</v>
      </c>
      <c r="BS10" s="19"/>
      <c r="BT10" s="1"/>
      <c r="BU10" s="1"/>
      <c r="BV10" s="2"/>
      <c r="BW10" s="2"/>
      <c r="BX10" s="2"/>
      <c r="BY10" s="2"/>
      <c r="BZ10" s="2"/>
      <c r="CA10" s="6">
        <f t="shared" si="22"/>
        <v>0</v>
      </c>
      <c r="CB10" s="15">
        <f t="shared" si="23"/>
        <v>0</v>
      </c>
      <c r="CC10" s="5">
        <f t="shared" si="24"/>
        <v>0</v>
      </c>
      <c r="CD10" s="16">
        <f t="shared" si="25"/>
        <v>0</v>
      </c>
      <c r="CE10" s="19"/>
      <c r="CF10" s="1"/>
      <c r="CG10" s="2"/>
      <c r="CH10" s="2"/>
      <c r="CI10" s="2"/>
      <c r="CJ10" s="2"/>
      <c r="CK10" s="2"/>
      <c r="CL10" s="6">
        <f t="shared" si="26"/>
        <v>0</v>
      </c>
      <c r="CM10" s="15">
        <f t="shared" si="27"/>
        <v>0</v>
      </c>
      <c r="CN10" s="5">
        <f t="shared" si="28"/>
        <v>0</v>
      </c>
      <c r="CO10" s="16">
        <f t="shared" si="29"/>
        <v>0</v>
      </c>
      <c r="CP10" s="19"/>
      <c r="CQ10" s="1"/>
      <c r="CR10" s="2"/>
      <c r="CS10" s="2"/>
      <c r="CT10" s="2"/>
      <c r="CU10" s="2"/>
      <c r="CV10" s="2"/>
      <c r="CW10" s="6">
        <f t="shared" si="30"/>
        <v>0</v>
      </c>
      <c r="CX10" s="15">
        <f t="shared" si="31"/>
        <v>0</v>
      </c>
      <c r="CY10" s="5">
        <f t="shared" si="32"/>
        <v>0</v>
      </c>
      <c r="CZ10" s="16">
        <f t="shared" si="33"/>
        <v>0</v>
      </c>
      <c r="DA10" s="19"/>
      <c r="DB10" s="1"/>
      <c r="DC10" s="2"/>
      <c r="DD10" s="2"/>
      <c r="DE10" s="2"/>
      <c r="DF10" s="2"/>
      <c r="DG10" s="2"/>
      <c r="DH10" s="6">
        <f t="shared" si="34"/>
        <v>0</v>
      </c>
      <c r="DI10" s="15">
        <f t="shared" si="35"/>
        <v>0</v>
      </c>
      <c r="DJ10" s="5">
        <f t="shared" si="36"/>
        <v>0</v>
      </c>
      <c r="DK10" s="16">
        <f t="shared" si="37"/>
        <v>0</v>
      </c>
    </row>
    <row r="11" spans="1:115" x14ac:dyDescent="0.2">
      <c r="A11" s="21">
        <v>9</v>
      </c>
      <c r="B11" s="49" t="s">
        <v>108</v>
      </c>
      <c r="C11" s="47"/>
      <c r="D11" s="47"/>
      <c r="E11" s="47"/>
      <c r="F11" s="47"/>
      <c r="G11" s="47" t="s">
        <v>31</v>
      </c>
      <c r="H11" s="17" t="str">
        <f>IF(AND(OR($H$2="Y",$J$2="Y"),K11&lt;5,L11&lt;5),IF(AND(K11=#REF!,L11=#REF!),#REF!+1,1),"")</f>
        <v/>
      </c>
      <c r="I11" s="53">
        <f t="shared" si="0"/>
        <v>5</v>
      </c>
      <c r="J11" s="14" t="e">
        <f>IF(AND($J$2="Y",L11&gt;0,OR(AND(H11=1,#REF!=10),AND(H11=2,#REF!=20),AND(H11=3,#REF!=30),AND(H11=4,H30=40),AND(H11=5,H39=50),AND(H11=6,H48=60),AND(H11=7,H57=70),AND(H11=8,H66=80),AND(H11=9,H75=90),AND(H11=10,H84=100))),VLOOKUP(L11-1,SortLookup!$A$13:$B$16,2,FALSE),"")</f>
        <v>#REF!</v>
      </c>
      <c r="K11" s="13" t="str">
        <f>IF(ISNA(VLOOKUP(F11,SortLookup!$A$1:$B$5,2,FALSE))," ",VLOOKUP(F11,SortLookup!$A$1:$B$5,2,FALSE))</f>
        <v xml:space="preserve"> </v>
      </c>
      <c r="L11" s="18" t="str">
        <f>IF(ISNA(VLOOKUP(G11,SortLookup!$A$7:$B$11,2,FALSE))," ",VLOOKUP(G11,SortLookup!$A$7:$B$11,2,FALSE))</f>
        <v xml:space="preserve"> </v>
      </c>
      <c r="M11" s="160">
        <f t="shared" si="1"/>
        <v>215.72</v>
      </c>
      <c r="N11" s="33">
        <f t="shared" si="2"/>
        <v>120.72</v>
      </c>
      <c r="O11" s="7">
        <f t="shared" si="3"/>
        <v>60</v>
      </c>
      <c r="P11" s="36">
        <f t="shared" si="4"/>
        <v>35</v>
      </c>
      <c r="Q11" s="37">
        <f t="shared" si="5"/>
        <v>70</v>
      </c>
      <c r="R11" s="19">
        <v>28.25</v>
      </c>
      <c r="S11" s="1"/>
      <c r="T11" s="1"/>
      <c r="U11" s="1"/>
      <c r="V11" s="1"/>
      <c r="W11" s="1"/>
      <c r="X11" s="1"/>
      <c r="Y11" s="2">
        <v>15</v>
      </c>
      <c r="Z11" s="2"/>
      <c r="AA11" s="2">
        <v>1</v>
      </c>
      <c r="AB11" s="2"/>
      <c r="AC11" s="20"/>
      <c r="AD11" s="6">
        <f t="shared" si="6"/>
        <v>28.25</v>
      </c>
      <c r="AE11" s="15">
        <f t="shared" si="7"/>
        <v>7.5</v>
      </c>
      <c r="AF11" s="5">
        <f t="shared" si="8"/>
        <v>5</v>
      </c>
      <c r="AG11" s="16">
        <f t="shared" si="9"/>
        <v>40.75</v>
      </c>
      <c r="AH11" s="19">
        <v>13.32</v>
      </c>
      <c r="AI11" s="1"/>
      <c r="AJ11" s="1"/>
      <c r="AK11" s="1"/>
      <c r="AL11" s="2">
        <v>27</v>
      </c>
      <c r="AM11" s="2">
        <v>3</v>
      </c>
      <c r="AN11" s="2">
        <v>2</v>
      </c>
      <c r="AO11" s="2"/>
      <c r="AP11" s="2"/>
      <c r="AQ11" s="6">
        <f t="shared" si="10"/>
        <v>13.32</v>
      </c>
      <c r="AR11" s="15">
        <f t="shared" si="11"/>
        <v>13.5</v>
      </c>
      <c r="AS11" s="5">
        <f t="shared" si="12"/>
        <v>19</v>
      </c>
      <c r="AT11" s="16">
        <f t="shared" si="13"/>
        <v>45.82</v>
      </c>
      <c r="AU11" s="19">
        <v>39.19</v>
      </c>
      <c r="AV11" s="1"/>
      <c r="AW11" s="1"/>
      <c r="AX11" s="2">
        <v>22</v>
      </c>
      <c r="AY11" s="2"/>
      <c r="AZ11" s="2">
        <v>1</v>
      </c>
      <c r="BA11" s="2">
        <v>5</v>
      </c>
      <c r="BB11" s="2"/>
      <c r="BC11" s="6">
        <f t="shared" si="14"/>
        <v>39.19</v>
      </c>
      <c r="BD11" s="15">
        <f t="shared" si="15"/>
        <v>11</v>
      </c>
      <c r="BE11" s="5">
        <f t="shared" si="16"/>
        <v>30</v>
      </c>
      <c r="BF11" s="16">
        <f t="shared" si="17"/>
        <v>80.19</v>
      </c>
      <c r="BG11" s="19">
        <v>39.96</v>
      </c>
      <c r="BH11" s="1"/>
      <c r="BI11" s="1"/>
      <c r="BJ11" s="2">
        <v>6</v>
      </c>
      <c r="BK11" s="2">
        <v>2</v>
      </c>
      <c r="BL11" s="2"/>
      <c r="BM11" s="2"/>
      <c r="BN11" s="2"/>
      <c r="BO11" s="6">
        <f t="shared" si="18"/>
        <v>39.96</v>
      </c>
      <c r="BP11" s="15">
        <f t="shared" si="19"/>
        <v>3</v>
      </c>
      <c r="BQ11" s="5">
        <f t="shared" si="20"/>
        <v>6</v>
      </c>
      <c r="BR11" s="16">
        <f t="shared" si="21"/>
        <v>48.96</v>
      </c>
      <c r="BS11" s="19"/>
      <c r="BT11" s="1"/>
      <c r="BU11" s="1"/>
      <c r="BV11" s="2"/>
      <c r="BW11" s="2"/>
      <c r="BX11" s="2"/>
      <c r="BY11" s="2"/>
      <c r="BZ11" s="2"/>
      <c r="CA11" s="6">
        <f t="shared" si="22"/>
        <v>0</v>
      </c>
      <c r="CB11" s="15">
        <f t="shared" si="23"/>
        <v>0</v>
      </c>
      <c r="CC11" s="5">
        <f t="shared" si="24"/>
        <v>0</v>
      </c>
      <c r="CD11" s="16">
        <f t="shared" si="25"/>
        <v>0</v>
      </c>
      <c r="CE11" s="19"/>
      <c r="CF11" s="1"/>
      <c r="CG11" s="2"/>
      <c r="CH11" s="2"/>
      <c r="CI11" s="2"/>
      <c r="CJ11" s="2"/>
      <c r="CK11" s="2"/>
      <c r="CL11" s="6">
        <f t="shared" si="26"/>
        <v>0</v>
      </c>
      <c r="CM11" s="15">
        <f t="shared" si="27"/>
        <v>0</v>
      </c>
      <c r="CN11" s="5">
        <f t="shared" si="28"/>
        <v>0</v>
      </c>
      <c r="CO11" s="16">
        <f t="shared" si="29"/>
        <v>0</v>
      </c>
      <c r="CP11" s="19"/>
      <c r="CQ11" s="1"/>
      <c r="CR11" s="2"/>
      <c r="CS11" s="2"/>
      <c r="CT11" s="2"/>
      <c r="CU11" s="2"/>
      <c r="CV11" s="2"/>
      <c r="CW11" s="6">
        <f t="shared" si="30"/>
        <v>0</v>
      </c>
      <c r="CX11" s="15">
        <f t="shared" si="31"/>
        <v>0</v>
      </c>
      <c r="CY11" s="5">
        <f t="shared" si="32"/>
        <v>0</v>
      </c>
      <c r="CZ11" s="16">
        <f t="shared" si="33"/>
        <v>0</v>
      </c>
      <c r="DA11" s="19"/>
      <c r="DB11" s="1"/>
      <c r="DC11" s="2"/>
      <c r="DD11" s="2"/>
      <c r="DE11" s="2"/>
      <c r="DF11" s="2"/>
      <c r="DG11" s="2"/>
      <c r="DH11" s="6">
        <f t="shared" si="34"/>
        <v>0</v>
      </c>
      <c r="DI11" s="15">
        <f t="shared" si="35"/>
        <v>0</v>
      </c>
      <c r="DJ11" s="5">
        <f t="shared" si="36"/>
        <v>0</v>
      </c>
      <c r="DK11" s="16">
        <f t="shared" si="37"/>
        <v>0</v>
      </c>
    </row>
    <row r="12" spans="1:115" x14ac:dyDescent="0.2">
      <c r="A12" s="21">
        <v>10</v>
      </c>
      <c r="B12" s="49" t="s">
        <v>109</v>
      </c>
      <c r="C12" s="47"/>
      <c r="D12" s="47"/>
      <c r="E12" s="47"/>
      <c r="F12" s="47"/>
      <c r="G12" s="47" t="s">
        <v>85</v>
      </c>
      <c r="H12" s="17" t="str">
        <f>IF(AND(OR($H$2="Y",$J$2="Y"),K12&lt;5,L12&lt;5),IF(AND(K12=#REF!,L12=#REF!),#REF!+1,1),"")</f>
        <v/>
      </c>
      <c r="I12" s="53">
        <f t="shared" si="0"/>
        <v>0</v>
      </c>
      <c r="J12" s="14" t="e">
        <f>IF(AND($J$2="Y",L12&gt;0,OR(AND(H12=1,#REF!=10),AND(H12=2,#REF!=20),AND(H12=3,#REF!=30),AND(H12=4,H30=40),AND(H12=5,H39=50),AND(H12=6,H48=60),AND(H12=7,H57=70),AND(H12=8,H66=80),AND(H12=9,H75=90),AND(H12=10,H84=100))),VLOOKUP(L12-1,SortLookup!$A$13:$B$16,2,FALSE),"")</f>
        <v>#REF!</v>
      </c>
      <c r="K12" s="13" t="str">
        <f>IF(ISNA(VLOOKUP(F12,SortLookup!$A$1:$B$5,2,FALSE))," ",VLOOKUP(F12,SortLookup!$A$1:$B$5,2,FALSE))</f>
        <v xml:space="preserve"> </v>
      </c>
      <c r="L12" s="18" t="str">
        <f>IF(ISNA(VLOOKUP(G12,SortLookup!$A$7:$B$11,2,FALSE))," ",VLOOKUP(G12,SortLookup!$A$7:$B$11,2,FALSE))</f>
        <v xml:space="preserve"> </v>
      </c>
      <c r="M12" s="160">
        <f t="shared" si="1"/>
        <v>103.1</v>
      </c>
      <c r="N12" s="33">
        <f t="shared" si="2"/>
        <v>86.1</v>
      </c>
      <c r="O12" s="7">
        <f t="shared" si="3"/>
        <v>10</v>
      </c>
      <c r="P12" s="36">
        <f t="shared" si="4"/>
        <v>7</v>
      </c>
      <c r="Q12" s="37">
        <f t="shared" si="5"/>
        <v>14</v>
      </c>
      <c r="R12" s="19">
        <v>20.5</v>
      </c>
      <c r="S12" s="1"/>
      <c r="T12" s="1"/>
      <c r="U12" s="1"/>
      <c r="V12" s="1"/>
      <c r="W12" s="1"/>
      <c r="X12" s="1"/>
      <c r="Y12" s="2">
        <v>10</v>
      </c>
      <c r="Z12" s="2"/>
      <c r="AA12" s="2"/>
      <c r="AB12" s="2"/>
      <c r="AC12" s="20"/>
      <c r="AD12" s="6">
        <f t="shared" si="6"/>
        <v>20.5</v>
      </c>
      <c r="AE12" s="15">
        <f t="shared" si="7"/>
        <v>5</v>
      </c>
      <c r="AF12" s="5">
        <f t="shared" si="8"/>
        <v>0</v>
      </c>
      <c r="AG12" s="16">
        <f t="shared" si="9"/>
        <v>25.5</v>
      </c>
      <c r="AH12" s="19">
        <v>11.91</v>
      </c>
      <c r="AI12" s="1"/>
      <c r="AJ12" s="1"/>
      <c r="AK12" s="1"/>
      <c r="AL12" s="2">
        <v>4</v>
      </c>
      <c r="AM12" s="2"/>
      <c r="AN12" s="2"/>
      <c r="AO12" s="2"/>
      <c r="AP12" s="2"/>
      <c r="AQ12" s="6">
        <f t="shared" si="10"/>
        <v>11.91</v>
      </c>
      <c r="AR12" s="15">
        <f t="shared" si="11"/>
        <v>2</v>
      </c>
      <c r="AS12" s="5">
        <f t="shared" si="12"/>
        <v>0</v>
      </c>
      <c r="AT12" s="16">
        <f t="shared" si="13"/>
        <v>13.91</v>
      </c>
      <c r="AU12" s="19">
        <v>24.33</v>
      </c>
      <c r="AV12" s="1"/>
      <c r="AW12" s="1"/>
      <c r="AX12" s="2"/>
      <c r="AY12" s="2"/>
      <c r="AZ12" s="2"/>
      <c r="BA12" s="2">
        <v>2</v>
      </c>
      <c r="BB12" s="2"/>
      <c r="BC12" s="6">
        <f t="shared" si="14"/>
        <v>24.33</v>
      </c>
      <c r="BD12" s="15">
        <f t="shared" si="15"/>
        <v>0</v>
      </c>
      <c r="BE12" s="5">
        <f t="shared" si="16"/>
        <v>10</v>
      </c>
      <c r="BF12" s="16">
        <f t="shared" si="17"/>
        <v>34.33</v>
      </c>
      <c r="BG12" s="19">
        <v>29.36</v>
      </c>
      <c r="BH12" s="1"/>
      <c r="BI12" s="1"/>
      <c r="BJ12" s="2"/>
      <c r="BK12" s="2"/>
      <c r="BL12" s="2"/>
      <c r="BM12" s="2"/>
      <c r="BN12" s="2"/>
      <c r="BO12" s="6">
        <f t="shared" si="18"/>
        <v>29.36</v>
      </c>
      <c r="BP12" s="15">
        <f t="shared" si="19"/>
        <v>0</v>
      </c>
      <c r="BQ12" s="5">
        <f t="shared" si="20"/>
        <v>0</v>
      </c>
      <c r="BR12" s="16">
        <f t="shared" si="21"/>
        <v>29.36</v>
      </c>
      <c r="BS12" s="19"/>
      <c r="BT12" s="1"/>
      <c r="BU12" s="1"/>
      <c r="BV12" s="2"/>
      <c r="BW12" s="2"/>
      <c r="BX12" s="2"/>
      <c r="BY12" s="2"/>
      <c r="BZ12" s="2"/>
      <c r="CA12" s="6">
        <f t="shared" si="22"/>
        <v>0</v>
      </c>
      <c r="CB12" s="15">
        <f t="shared" si="23"/>
        <v>0</v>
      </c>
      <c r="CC12" s="5">
        <f t="shared" si="24"/>
        <v>0</v>
      </c>
      <c r="CD12" s="16">
        <f t="shared" si="25"/>
        <v>0</v>
      </c>
      <c r="CE12" s="19"/>
      <c r="CF12" s="1"/>
      <c r="CG12" s="2"/>
      <c r="CH12" s="2"/>
      <c r="CI12" s="2"/>
      <c r="CJ12" s="2"/>
      <c r="CK12" s="2"/>
      <c r="CL12" s="6">
        <f t="shared" si="26"/>
        <v>0</v>
      </c>
      <c r="CM12" s="15">
        <f t="shared" si="27"/>
        <v>0</v>
      </c>
      <c r="CN12" s="5">
        <f t="shared" si="28"/>
        <v>0</v>
      </c>
      <c r="CO12" s="16">
        <f t="shared" si="29"/>
        <v>0</v>
      </c>
      <c r="CP12" s="19"/>
      <c r="CQ12" s="1"/>
      <c r="CR12" s="2"/>
      <c r="CS12" s="2"/>
      <c r="CT12" s="2"/>
      <c r="CU12" s="2"/>
      <c r="CV12" s="2"/>
      <c r="CW12" s="6">
        <f t="shared" si="30"/>
        <v>0</v>
      </c>
      <c r="CX12" s="15">
        <f t="shared" si="31"/>
        <v>0</v>
      </c>
      <c r="CY12" s="5">
        <f t="shared" si="32"/>
        <v>0</v>
      </c>
      <c r="CZ12" s="16">
        <f t="shared" si="33"/>
        <v>0</v>
      </c>
      <c r="DA12" s="19"/>
      <c r="DB12" s="1"/>
      <c r="DC12" s="2"/>
      <c r="DD12" s="2"/>
      <c r="DE12" s="2"/>
      <c r="DF12" s="2"/>
      <c r="DG12" s="2"/>
      <c r="DH12" s="6">
        <f t="shared" si="34"/>
        <v>0</v>
      </c>
      <c r="DI12" s="15">
        <f t="shared" si="35"/>
        <v>0</v>
      </c>
      <c r="DJ12" s="5">
        <f t="shared" si="36"/>
        <v>0</v>
      </c>
      <c r="DK12" s="16">
        <f t="shared" si="37"/>
        <v>0</v>
      </c>
    </row>
    <row r="13" spans="1:115" x14ac:dyDescent="0.2">
      <c r="A13" s="21">
        <v>11</v>
      </c>
      <c r="B13" s="49" t="s">
        <v>110</v>
      </c>
      <c r="C13" s="47"/>
      <c r="D13" s="47"/>
      <c r="E13" s="47"/>
      <c r="F13" s="47"/>
      <c r="G13" s="48" t="s">
        <v>32</v>
      </c>
      <c r="H13" s="17" t="str">
        <f>IF(AND(OR($H$2="Y",$J$2="Y"),K13&lt;5,L13&lt;5),IF(AND(K13=#REF!,L13=#REF!),#REF!+1,1),"")</f>
        <v/>
      </c>
      <c r="I13" s="53">
        <f t="shared" si="0"/>
        <v>2</v>
      </c>
      <c r="J13" s="14" t="e">
        <f>IF(AND($J$2="Y",L13&gt;0,OR(AND(H13=1,#REF!=10),AND(H13=2,#REF!=20),AND(H13=3,#REF!=30),AND(H13=4,H35=40),AND(H13=5,H44=50),AND(H13=6,H53=60),AND(H13=7,H62=70),AND(H13=8,H71=80),AND(H13=9,H80=90),AND(H13=10,H89=100))),VLOOKUP(L13-1,SortLookup!$A$13:$B$16,2,FALSE),"")</f>
        <v>#REF!</v>
      </c>
      <c r="K13" s="13" t="str">
        <f>IF(ISNA(VLOOKUP(F13,SortLookup!$A$1:$B$5,2,FALSE))," ",VLOOKUP(F13,SortLookup!$A$1:$B$5,2,FALSE))</f>
        <v xml:space="preserve"> </v>
      </c>
      <c r="L13" s="18" t="str">
        <f>IF(ISNA(VLOOKUP(G13,SortLookup!$A$7:$B$11,2,FALSE))," ",VLOOKUP(G13,SortLookup!$A$7:$B$11,2,FALSE))</f>
        <v xml:space="preserve"> </v>
      </c>
      <c r="M13" s="160">
        <f t="shared" si="1"/>
        <v>227.25</v>
      </c>
      <c r="N13" s="33">
        <f t="shared" si="2"/>
        <v>157.75</v>
      </c>
      <c r="O13" s="7">
        <f t="shared" si="3"/>
        <v>36</v>
      </c>
      <c r="P13" s="36">
        <f t="shared" si="4"/>
        <v>33.5</v>
      </c>
      <c r="Q13" s="37">
        <f t="shared" si="5"/>
        <v>67</v>
      </c>
      <c r="R13" s="19">
        <v>44.75</v>
      </c>
      <c r="S13" s="1"/>
      <c r="T13" s="1"/>
      <c r="U13" s="1"/>
      <c r="V13" s="1"/>
      <c r="W13" s="1"/>
      <c r="X13" s="1"/>
      <c r="Y13" s="2">
        <v>25</v>
      </c>
      <c r="Z13" s="2"/>
      <c r="AA13" s="2">
        <v>2</v>
      </c>
      <c r="AB13" s="2"/>
      <c r="AC13" s="20"/>
      <c r="AD13" s="6">
        <f t="shared" si="6"/>
        <v>44.75</v>
      </c>
      <c r="AE13" s="15">
        <f t="shared" si="7"/>
        <v>12.5</v>
      </c>
      <c r="AF13" s="5">
        <f t="shared" si="8"/>
        <v>10</v>
      </c>
      <c r="AG13" s="16">
        <f t="shared" si="9"/>
        <v>67.25</v>
      </c>
      <c r="AH13" s="19">
        <v>18.86</v>
      </c>
      <c r="AI13" s="1"/>
      <c r="AJ13" s="1"/>
      <c r="AK13" s="1"/>
      <c r="AL13" s="2">
        <v>21</v>
      </c>
      <c r="AM13" s="2">
        <v>1</v>
      </c>
      <c r="AN13" s="2">
        <v>2</v>
      </c>
      <c r="AO13" s="2"/>
      <c r="AP13" s="2"/>
      <c r="AQ13" s="6">
        <f t="shared" si="10"/>
        <v>18.86</v>
      </c>
      <c r="AR13" s="15">
        <f t="shared" si="11"/>
        <v>10.5</v>
      </c>
      <c r="AS13" s="5">
        <f t="shared" si="12"/>
        <v>13</v>
      </c>
      <c r="AT13" s="16">
        <f t="shared" si="13"/>
        <v>42.36</v>
      </c>
      <c r="AU13" s="19">
        <v>39.79</v>
      </c>
      <c r="AV13" s="1"/>
      <c r="AW13" s="1"/>
      <c r="AX13" s="2">
        <v>9</v>
      </c>
      <c r="AY13" s="2"/>
      <c r="AZ13" s="2"/>
      <c r="BA13" s="2">
        <v>2</v>
      </c>
      <c r="BB13" s="2"/>
      <c r="BC13" s="6">
        <f t="shared" si="14"/>
        <v>39.79</v>
      </c>
      <c r="BD13" s="15">
        <f t="shared" si="15"/>
        <v>4.5</v>
      </c>
      <c r="BE13" s="5">
        <f t="shared" si="16"/>
        <v>10</v>
      </c>
      <c r="BF13" s="16">
        <f t="shared" si="17"/>
        <v>54.29</v>
      </c>
      <c r="BG13" s="19">
        <v>54.35</v>
      </c>
      <c r="BH13" s="1"/>
      <c r="BI13" s="1"/>
      <c r="BJ13" s="2">
        <v>12</v>
      </c>
      <c r="BK13" s="2">
        <v>1</v>
      </c>
      <c r="BL13" s="2"/>
      <c r="BM13" s="2"/>
      <c r="BN13" s="2"/>
      <c r="BO13" s="6">
        <f t="shared" si="18"/>
        <v>54.35</v>
      </c>
      <c r="BP13" s="15">
        <f t="shared" si="19"/>
        <v>6</v>
      </c>
      <c r="BQ13" s="5">
        <f t="shared" si="20"/>
        <v>3</v>
      </c>
      <c r="BR13" s="16">
        <f t="shared" si="21"/>
        <v>63.35</v>
      </c>
      <c r="BS13" s="19"/>
      <c r="BT13" s="1"/>
      <c r="BU13" s="1"/>
      <c r="BV13" s="2"/>
      <c r="BW13" s="2"/>
      <c r="BX13" s="2"/>
      <c r="BY13" s="2"/>
      <c r="BZ13" s="2"/>
      <c r="CA13" s="6">
        <f t="shared" si="22"/>
        <v>0</v>
      </c>
      <c r="CB13" s="15">
        <f t="shared" si="23"/>
        <v>0</v>
      </c>
      <c r="CC13" s="5">
        <f t="shared" si="24"/>
        <v>0</v>
      </c>
      <c r="CD13" s="16">
        <f t="shared" si="25"/>
        <v>0</v>
      </c>
      <c r="CE13" s="19"/>
      <c r="CF13" s="1"/>
      <c r="CG13" s="2"/>
      <c r="CH13" s="2"/>
      <c r="CI13" s="2"/>
      <c r="CJ13" s="2"/>
      <c r="CK13" s="2"/>
      <c r="CL13" s="6">
        <f t="shared" si="26"/>
        <v>0</v>
      </c>
      <c r="CM13" s="15">
        <f t="shared" si="27"/>
        <v>0</v>
      </c>
      <c r="CN13" s="5">
        <f t="shared" si="28"/>
        <v>0</v>
      </c>
      <c r="CO13" s="16">
        <f t="shared" si="29"/>
        <v>0</v>
      </c>
      <c r="CP13" s="19"/>
      <c r="CQ13" s="1"/>
      <c r="CR13" s="2"/>
      <c r="CS13" s="2"/>
      <c r="CT13" s="2"/>
      <c r="CU13" s="2"/>
      <c r="CV13" s="2"/>
      <c r="CW13" s="6">
        <f t="shared" si="30"/>
        <v>0</v>
      </c>
      <c r="CX13" s="15">
        <f t="shared" si="31"/>
        <v>0</v>
      </c>
      <c r="CY13" s="5">
        <f t="shared" si="32"/>
        <v>0</v>
      </c>
      <c r="CZ13" s="16">
        <f t="shared" si="33"/>
        <v>0</v>
      </c>
      <c r="DA13" s="19"/>
      <c r="DB13" s="1"/>
      <c r="DC13" s="2"/>
      <c r="DD13" s="2"/>
      <c r="DE13" s="2"/>
      <c r="DF13" s="2"/>
      <c r="DG13" s="2"/>
      <c r="DH13" s="6">
        <f t="shared" si="34"/>
        <v>0</v>
      </c>
      <c r="DI13" s="15">
        <f t="shared" si="35"/>
        <v>0</v>
      </c>
      <c r="DJ13" s="5">
        <f t="shared" si="36"/>
        <v>0</v>
      </c>
      <c r="DK13" s="16">
        <f t="shared" si="37"/>
        <v>0</v>
      </c>
    </row>
    <row r="14" spans="1:115" x14ac:dyDescent="0.2">
      <c r="A14" s="21">
        <v>12</v>
      </c>
      <c r="B14" s="161" t="s">
        <v>111</v>
      </c>
      <c r="C14" s="162"/>
      <c r="D14" s="162"/>
      <c r="E14" s="162"/>
      <c r="F14" s="162"/>
      <c r="G14" s="162" t="s">
        <v>85</v>
      </c>
      <c r="H14" s="17" t="str">
        <f>IF(AND(OR($H$2="Y",$J$2="Y"),K14&lt;5,L14&lt;5),IF(AND(K14=#REF!,L14=#REF!),#REF!+1,1),"")</f>
        <v/>
      </c>
      <c r="I14" s="53">
        <f t="shared" si="0"/>
        <v>0</v>
      </c>
      <c r="J14" s="14" t="e">
        <f>IF(AND($J$2="Y",L14&gt;0,OR(AND(H14=1,#REF!=10),AND(H14=2,#REF!=20),AND(H14=3,#REF!=30),AND(H14=4,H34=40),AND(H14=5,H43=50),AND(H14=6,H52=60),AND(H14=7,H61=70),AND(H14=8,H70=80),AND(H14=9,H79=90),AND(H14=10,H88=100))),VLOOKUP(L14-1,SortLookup!$A$13:$B$16,2,FALSE),"")</f>
        <v>#REF!</v>
      </c>
      <c r="K14" s="13" t="str">
        <f>IF(ISNA(VLOOKUP(F14,SortLookup!$A$1:$B$5,2,FALSE))," ",VLOOKUP(F14,SortLookup!$A$1:$B$5,2,FALSE))</f>
        <v xml:space="preserve"> </v>
      </c>
      <c r="L14" s="18" t="str">
        <f>IF(ISNA(VLOOKUP(G14,SortLookup!$A$7:$B$11,2,FALSE))," ",VLOOKUP(G14,SortLookup!$A$7:$B$11,2,FALSE))</f>
        <v xml:space="preserve"> </v>
      </c>
      <c r="M14" s="160">
        <f t="shared" si="1"/>
        <v>106.84</v>
      </c>
      <c r="N14" s="33">
        <f t="shared" si="2"/>
        <v>81.84</v>
      </c>
      <c r="O14" s="7">
        <f t="shared" si="3"/>
        <v>15</v>
      </c>
      <c r="P14" s="36">
        <f t="shared" si="4"/>
        <v>10</v>
      </c>
      <c r="Q14" s="37">
        <f t="shared" si="5"/>
        <v>20</v>
      </c>
      <c r="R14" s="19">
        <v>23.86</v>
      </c>
      <c r="S14" s="163"/>
      <c r="T14" s="163"/>
      <c r="U14" s="163"/>
      <c r="V14" s="163"/>
      <c r="W14" s="163"/>
      <c r="X14" s="163"/>
      <c r="Y14" s="164">
        <v>10</v>
      </c>
      <c r="Z14" s="164"/>
      <c r="AA14" s="164"/>
      <c r="AB14" s="164"/>
      <c r="AC14" s="20"/>
      <c r="AD14" s="6">
        <f t="shared" si="6"/>
        <v>23.86</v>
      </c>
      <c r="AE14" s="165">
        <f t="shared" si="7"/>
        <v>5</v>
      </c>
      <c r="AF14" s="166">
        <f t="shared" si="8"/>
        <v>0</v>
      </c>
      <c r="AG14" s="16">
        <f t="shared" si="9"/>
        <v>28.86</v>
      </c>
      <c r="AH14" s="19">
        <v>10.52</v>
      </c>
      <c r="AI14" s="163"/>
      <c r="AJ14" s="163"/>
      <c r="AK14" s="163"/>
      <c r="AL14" s="164">
        <v>4</v>
      </c>
      <c r="AM14" s="164"/>
      <c r="AN14" s="164"/>
      <c r="AO14" s="164"/>
      <c r="AP14" s="164"/>
      <c r="AQ14" s="6">
        <f t="shared" si="10"/>
        <v>10.52</v>
      </c>
      <c r="AR14" s="165">
        <f t="shared" si="11"/>
        <v>2</v>
      </c>
      <c r="AS14" s="166">
        <f t="shared" si="12"/>
        <v>0</v>
      </c>
      <c r="AT14" s="16">
        <f t="shared" si="13"/>
        <v>12.52</v>
      </c>
      <c r="AU14" s="19">
        <v>23.29</v>
      </c>
      <c r="AV14" s="163"/>
      <c r="AW14" s="163"/>
      <c r="AX14" s="164">
        <v>3</v>
      </c>
      <c r="AY14" s="164"/>
      <c r="AZ14" s="164"/>
      <c r="BA14" s="164">
        <v>2</v>
      </c>
      <c r="BB14" s="164"/>
      <c r="BC14" s="6">
        <f t="shared" si="14"/>
        <v>23.29</v>
      </c>
      <c r="BD14" s="165">
        <f t="shared" si="15"/>
        <v>1.5</v>
      </c>
      <c r="BE14" s="166">
        <f t="shared" si="16"/>
        <v>10</v>
      </c>
      <c r="BF14" s="16">
        <f t="shared" si="17"/>
        <v>34.79</v>
      </c>
      <c r="BG14" s="19">
        <v>24.17</v>
      </c>
      <c r="BH14" s="163"/>
      <c r="BI14" s="163"/>
      <c r="BJ14" s="164">
        <v>3</v>
      </c>
      <c r="BK14" s="164"/>
      <c r="BL14" s="164"/>
      <c r="BM14" s="164">
        <v>1</v>
      </c>
      <c r="BN14" s="164"/>
      <c r="BO14" s="6">
        <f t="shared" si="18"/>
        <v>24.17</v>
      </c>
      <c r="BP14" s="165">
        <f t="shared" si="19"/>
        <v>1.5</v>
      </c>
      <c r="BQ14" s="166">
        <f t="shared" si="20"/>
        <v>5</v>
      </c>
      <c r="BR14" s="16">
        <f t="shared" si="21"/>
        <v>30.67</v>
      </c>
      <c r="BS14" s="19"/>
      <c r="BT14" s="163"/>
      <c r="BU14" s="163"/>
      <c r="BV14" s="164"/>
      <c r="BW14" s="164"/>
      <c r="BX14" s="164"/>
      <c r="BY14" s="164"/>
      <c r="BZ14" s="164"/>
      <c r="CA14" s="6">
        <f t="shared" si="22"/>
        <v>0</v>
      </c>
      <c r="CB14" s="165">
        <f t="shared" si="23"/>
        <v>0</v>
      </c>
      <c r="CC14" s="166">
        <f t="shared" si="24"/>
        <v>0</v>
      </c>
      <c r="CD14" s="16">
        <f t="shared" si="25"/>
        <v>0</v>
      </c>
      <c r="CE14" s="19"/>
      <c r="CF14" s="163"/>
      <c r="CG14" s="164"/>
      <c r="CH14" s="164"/>
      <c r="CI14" s="164"/>
      <c r="CJ14" s="164"/>
      <c r="CK14" s="164"/>
      <c r="CL14" s="6">
        <f t="shared" si="26"/>
        <v>0</v>
      </c>
      <c r="CM14" s="165">
        <f t="shared" si="27"/>
        <v>0</v>
      </c>
      <c r="CN14" s="166">
        <f t="shared" si="28"/>
        <v>0</v>
      </c>
      <c r="CO14" s="16">
        <f t="shared" si="29"/>
        <v>0</v>
      </c>
      <c r="CP14" s="19"/>
      <c r="CQ14" s="1"/>
      <c r="CR14" s="2"/>
      <c r="CS14" s="2"/>
      <c r="CT14" s="2"/>
      <c r="CU14" s="2"/>
      <c r="CV14" s="2"/>
      <c r="CW14" s="6">
        <f t="shared" si="30"/>
        <v>0</v>
      </c>
      <c r="CX14" s="15">
        <f t="shared" si="31"/>
        <v>0</v>
      </c>
      <c r="CY14" s="5">
        <f t="shared" si="32"/>
        <v>0</v>
      </c>
      <c r="CZ14" s="16">
        <f t="shared" si="33"/>
        <v>0</v>
      </c>
      <c r="DA14" s="19"/>
      <c r="DB14" s="1"/>
      <c r="DC14" s="2"/>
      <c r="DD14" s="2"/>
      <c r="DE14" s="2"/>
      <c r="DF14" s="2"/>
      <c r="DG14" s="2"/>
      <c r="DH14" s="6">
        <f t="shared" si="34"/>
        <v>0</v>
      </c>
      <c r="DI14" s="15">
        <f t="shared" si="35"/>
        <v>0</v>
      </c>
      <c r="DJ14" s="5">
        <f t="shared" si="36"/>
        <v>0</v>
      </c>
      <c r="DK14" s="16">
        <f t="shared" si="37"/>
        <v>0</v>
      </c>
    </row>
    <row r="15" spans="1:115" x14ac:dyDescent="0.2">
      <c r="A15" s="21">
        <v>13</v>
      </c>
      <c r="B15" s="167"/>
      <c r="C15" s="162"/>
      <c r="D15" s="162"/>
      <c r="E15" s="162"/>
      <c r="F15" s="162"/>
      <c r="G15" s="162"/>
      <c r="H15" s="17" t="str">
        <f>IF(AND(OR($H$2="Y",$J$2="Y"),K15&lt;5,L15&lt;5),IF(AND(K15=#REF!,L15=#REF!),#REF!+1,1),"")</f>
        <v/>
      </c>
      <c r="I15" s="53">
        <f t="shared" si="0"/>
        <v>0</v>
      </c>
      <c r="J15" s="14" t="e">
        <f>IF(AND($J$2="Y",L15&gt;0,OR(AND(H15=1,#REF!=10),AND(H15=2,#REF!=20),AND(H15=3,#REF!=30),AND(H15=4,H33=40),AND(H15=5,H42=50),AND(H15=6,H51=60),AND(H15=7,H60=70),AND(H15=8,H69=80),AND(H15=9,H78=90),AND(H15=10,H87=100))),VLOOKUP(L15-1,SortLookup!$A$13:$B$16,2,FALSE),"")</f>
        <v>#REF!</v>
      </c>
      <c r="K15" s="13" t="str">
        <f>IF(ISNA(VLOOKUP(F15,SortLookup!$A$1:$B$5,2,FALSE))," ",VLOOKUP(F15,SortLookup!$A$1:$B$5,2,FALSE))</f>
        <v xml:space="preserve"> </v>
      </c>
      <c r="L15" s="18" t="str">
        <f>IF(ISNA(VLOOKUP(G15,SortLookup!$A$7:$B$11,2,FALSE))," ",VLOOKUP(G15,SortLookup!$A$7:$B$11,2,FALSE))</f>
        <v xml:space="preserve"> </v>
      </c>
      <c r="M15" s="32">
        <f t="shared" si="1"/>
        <v>0</v>
      </c>
      <c r="N15" s="33">
        <f t="shared" si="2"/>
        <v>0</v>
      </c>
      <c r="O15" s="7">
        <f t="shared" si="3"/>
        <v>0</v>
      </c>
      <c r="P15" s="36">
        <f t="shared" si="4"/>
        <v>0</v>
      </c>
      <c r="Q15" s="37">
        <f t="shared" si="5"/>
        <v>0</v>
      </c>
      <c r="R15" s="19"/>
      <c r="S15" s="163"/>
      <c r="T15" s="163"/>
      <c r="U15" s="163"/>
      <c r="V15" s="163"/>
      <c r="W15" s="163"/>
      <c r="X15" s="163"/>
      <c r="Y15" s="164"/>
      <c r="Z15" s="164"/>
      <c r="AA15" s="164"/>
      <c r="AB15" s="164"/>
      <c r="AC15" s="20"/>
      <c r="AD15" s="6">
        <f t="shared" si="6"/>
        <v>0</v>
      </c>
      <c r="AE15" s="165">
        <f t="shared" si="7"/>
        <v>0</v>
      </c>
      <c r="AF15" s="166">
        <f t="shared" si="8"/>
        <v>0</v>
      </c>
      <c r="AG15" s="16">
        <f t="shared" si="9"/>
        <v>0</v>
      </c>
      <c r="AH15" s="19"/>
      <c r="AI15" s="163"/>
      <c r="AJ15" s="163"/>
      <c r="AK15" s="163"/>
      <c r="AL15" s="164"/>
      <c r="AM15" s="164"/>
      <c r="AN15" s="164"/>
      <c r="AO15" s="164"/>
      <c r="AP15" s="164"/>
      <c r="AQ15" s="6">
        <f t="shared" si="10"/>
        <v>0</v>
      </c>
      <c r="AR15" s="165">
        <f t="shared" si="11"/>
        <v>0</v>
      </c>
      <c r="AS15" s="166">
        <f t="shared" si="12"/>
        <v>0</v>
      </c>
      <c r="AT15" s="16">
        <f t="shared" si="13"/>
        <v>0</v>
      </c>
      <c r="AU15" s="19"/>
      <c r="AV15" s="163"/>
      <c r="AW15" s="163"/>
      <c r="AX15" s="164"/>
      <c r="AY15" s="164"/>
      <c r="AZ15" s="164"/>
      <c r="BA15" s="164"/>
      <c r="BB15" s="164"/>
      <c r="BC15" s="6">
        <f t="shared" si="14"/>
        <v>0</v>
      </c>
      <c r="BD15" s="165">
        <f t="shared" si="15"/>
        <v>0</v>
      </c>
      <c r="BE15" s="166">
        <f t="shared" si="16"/>
        <v>0</v>
      </c>
      <c r="BF15" s="16">
        <f t="shared" si="17"/>
        <v>0</v>
      </c>
      <c r="BG15" s="19"/>
      <c r="BH15" s="163"/>
      <c r="BI15" s="163"/>
      <c r="BJ15" s="164"/>
      <c r="BK15" s="164"/>
      <c r="BL15" s="164"/>
      <c r="BM15" s="164"/>
      <c r="BN15" s="164"/>
      <c r="BO15" s="6">
        <f t="shared" si="18"/>
        <v>0</v>
      </c>
      <c r="BP15" s="165">
        <f t="shared" si="19"/>
        <v>0</v>
      </c>
      <c r="BQ15" s="166">
        <f t="shared" si="20"/>
        <v>0</v>
      </c>
      <c r="BR15" s="16">
        <f t="shared" si="21"/>
        <v>0</v>
      </c>
      <c r="BS15" s="19"/>
      <c r="BT15" s="163"/>
      <c r="BU15" s="163"/>
      <c r="BV15" s="164"/>
      <c r="BW15" s="164"/>
      <c r="BX15" s="164"/>
      <c r="BY15" s="164"/>
      <c r="BZ15" s="164"/>
      <c r="CA15" s="6">
        <f t="shared" si="22"/>
        <v>0</v>
      </c>
      <c r="CB15" s="165">
        <f t="shared" si="23"/>
        <v>0</v>
      </c>
      <c r="CC15" s="166">
        <f t="shared" si="24"/>
        <v>0</v>
      </c>
      <c r="CD15" s="16">
        <f t="shared" si="25"/>
        <v>0</v>
      </c>
      <c r="CE15" s="19"/>
      <c r="CF15" s="163"/>
      <c r="CG15" s="164"/>
      <c r="CH15" s="164"/>
      <c r="CI15" s="164"/>
      <c r="CJ15" s="164"/>
      <c r="CK15" s="164"/>
      <c r="CL15" s="6">
        <f t="shared" si="26"/>
        <v>0</v>
      </c>
      <c r="CM15" s="165">
        <f t="shared" si="27"/>
        <v>0</v>
      </c>
      <c r="CN15" s="166">
        <f t="shared" si="28"/>
        <v>0</v>
      </c>
      <c r="CO15" s="16">
        <f t="shared" si="29"/>
        <v>0</v>
      </c>
      <c r="CP15" s="19"/>
      <c r="CQ15" s="1"/>
      <c r="CR15" s="2"/>
      <c r="CS15" s="2"/>
      <c r="CT15" s="2"/>
      <c r="CU15" s="2"/>
      <c r="CV15" s="2"/>
      <c r="CW15" s="6">
        <f t="shared" si="30"/>
        <v>0</v>
      </c>
      <c r="CX15" s="15">
        <f t="shared" si="31"/>
        <v>0</v>
      </c>
      <c r="CY15" s="5">
        <f t="shared" si="32"/>
        <v>0</v>
      </c>
      <c r="CZ15" s="16">
        <f t="shared" si="33"/>
        <v>0</v>
      </c>
      <c r="DA15" s="19"/>
      <c r="DB15" s="1"/>
      <c r="DC15" s="2"/>
      <c r="DD15" s="2"/>
      <c r="DE15" s="2"/>
      <c r="DF15" s="2"/>
      <c r="DG15" s="2"/>
      <c r="DH15" s="6">
        <f t="shared" si="34"/>
        <v>0</v>
      </c>
      <c r="DI15" s="15">
        <f t="shared" si="35"/>
        <v>0</v>
      </c>
      <c r="DJ15" s="5">
        <f t="shared" si="36"/>
        <v>0</v>
      </c>
      <c r="DK15" s="16">
        <f t="shared" si="37"/>
        <v>0</v>
      </c>
    </row>
    <row r="16" spans="1:115" x14ac:dyDescent="0.2">
      <c r="A16" s="21">
        <v>14</v>
      </c>
      <c r="B16" s="167"/>
      <c r="C16" s="162"/>
      <c r="D16" s="162"/>
      <c r="E16" s="162"/>
      <c r="F16" s="162"/>
      <c r="G16" s="162"/>
      <c r="H16" s="17" t="str">
        <f>IF(AND(OR($H$2="Y",$J$2="Y"),K16&lt;5,L16&lt;5),IF(AND(K16=#REF!,L16=#REF!),#REF!+1,1),"")</f>
        <v/>
      </c>
      <c r="I16" s="53">
        <f t="shared" si="0"/>
        <v>0</v>
      </c>
      <c r="J16" s="14" t="e">
        <f>IF(AND($J$2="Y",L16&gt;0,OR(AND(H16=1,#REF!=10),AND(H16=2,#REF!=20),AND(H16=3,#REF!=30),AND(H16=4,H32=40),AND(H16=5,H41=50),AND(H16=6,H50=60),AND(H16=7,H59=70),AND(H16=8,H68=80),AND(H16=9,H77=90),AND(H16=10,H86=100))),VLOOKUP(L16-1,SortLookup!$A$13:$B$16,2,FALSE),"")</f>
        <v>#REF!</v>
      </c>
      <c r="K16" s="13" t="str">
        <f>IF(ISNA(VLOOKUP(F16,SortLookup!$A$1:$B$5,2,FALSE))," ",VLOOKUP(F16,SortLookup!$A$1:$B$5,2,FALSE))</f>
        <v xml:space="preserve"> </v>
      </c>
      <c r="L16" s="18" t="str">
        <f>IF(ISNA(VLOOKUP(G16,SortLookup!$A$7:$B$11,2,FALSE))," ",VLOOKUP(G16,SortLookup!$A$7:$B$11,2,FALSE))</f>
        <v xml:space="preserve"> </v>
      </c>
      <c r="M16" s="32">
        <f t="shared" si="1"/>
        <v>0</v>
      </c>
      <c r="N16" s="33">
        <f t="shared" si="2"/>
        <v>0</v>
      </c>
      <c r="O16" s="7">
        <f t="shared" si="3"/>
        <v>0</v>
      </c>
      <c r="P16" s="36">
        <f t="shared" si="4"/>
        <v>0</v>
      </c>
      <c r="Q16" s="37">
        <f t="shared" si="5"/>
        <v>0</v>
      </c>
      <c r="R16" s="19"/>
      <c r="S16" s="163"/>
      <c r="T16" s="163"/>
      <c r="U16" s="163"/>
      <c r="V16" s="163"/>
      <c r="W16" s="163"/>
      <c r="X16" s="163"/>
      <c r="Y16" s="164"/>
      <c r="Z16" s="164"/>
      <c r="AA16" s="164"/>
      <c r="AB16" s="164"/>
      <c r="AC16" s="20"/>
      <c r="AD16" s="6">
        <f t="shared" si="6"/>
        <v>0</v>
      </c>
      <c r="AE16" s="165">
        <f t="shared" si="7"/>
        <v>0</v>
      </c>
      <c r="AF16" s="166">
        <f t="shared" si="8"/>
        <v>0</v>
      </c>
      <c r="AG16" s="16">
        <f t="shared" si="9"/>
        <v>0</v>
      </c>
      <c r="AH16" s="19"/>
      <c r="AI16" s="163"/>
      <c r="AJ16" s="163"/>
      <c r="AK16" s="163"/>
      <c r="AL16" s="164"/>
      <c r="AM16" s="164"/>
      <c r="AN16" s="164"/>
      <c r="AO16" s="164"/>
      <c r="AP16" s="164"/>
      <c r="AQ16" s="6">
        <f t="shared" si="10"/>
        <v>0</v>
      </c>
      <c r="AR16" s="165">
        <f t="shared" si="11"/>
        <v>0</v>
      </c>
      <c r="AS16" s="166">
        <f t="shared" si="12"/>
        <v>0</v>
      </c>
      <c r="AT16" s="16">
        <f t="shared" si="13"/>
        <v>0</v>
      </c>
      <c r="AU16" s="19"/>
      <c r="AV16" s="163"/>
      <c r="AW16" s="163"/>
      <c r="AX16" s="164"/>
      <c r="AY16" s="164"/>
      <c r="AZ16" s="164"/>
      <c r="BA16" s="164"/>
      <c r="BB16" s="164"/>
      <c r="BC16" s="6">
        <f t="shared" si="14"/>
        <v>0</v>
      </c>
      <c r="BD16" s="165">
        <f t="shared" si="15"/>
        <v>0</v>
      </c>
      <c r="BE16" s="166">
        <f t="shared" si="16"/>
        <v>0</v>
      </c>
      <c r="BF16" s="16">
        <f t="shared" si="17"/>
        <v>0</v>
      </c>
      <c r="BG16" s="19"/>
      <c r="BH16" s="163"/>
      <c r="BI16" s="163"/>
      <c r="BJ16" s="164"/>
      <c r="BK16" s="164"/>
      <c r="BL16" s="164"/>
      <c r="BM16" s="164"/>
      <c r="BN16" s="164"/>
      <c r="BO16" s="6">
        <f t="shared" si="18"/>
        <v>0</v>
      </c>
      <c r="BP16" s="165">
        <f t="shared" si="19"/>
        <v>0</v>
      </c>
      <c r="BQ16" s="166">
        <f t="shared" si="20"/>
        <v>0</v>
      </c>
      <c r="BR16" s="16">
        <f t="shared" si="21"/>
        <v>0</v>
      </c>
      <c r="BS16" s="19"/>
      <c r="BT16" s="163"/>
      <c r="BU16" s="163"/>
      <c r="BV16" s="164"/>
      <c r="BW16" s="164"/>
      <c r="BX16" s="164"/>
      <c r="BY16" s="164"/>
      <c r="BZ16" s="164"/>
      <c r="CA16" s="6">
        <f t="shared" si="22"/>
        <v>0</v>
      </c>
      <c r="CB16" s="165">
        <f t="shared" si="23"/>
        <v>0</v>
      </c>
      <c r="CC16" s="166">
        <f t="shared" si="24"/>
        <v>0</v>
      </c>
      <c r="CD16" s="16">
        <f t="shared" si="25"/>
        <v>0</v>
      </c>
      <c r="CE16" s="19"/>
      <c r="CF16" s="163"/>
      <c r="CG16" s="164"/>
      <c r="CH16" s="164"/>
      <c r="CI16" s="164"/>
      <c r="CJ16" s="164"/>
      <c r="CK16" s="164"/>
      <c r="CL16" s="6">
        <f t="shared" si="26"/>
        <v>0</v>
      </c>
      <c r="CM16" s="165">
        <f t="shared" si="27"/>
        <v>0</v>
      </c>
      <c r="CN16" s="166">
        <f t="shared" si="28"/>
        <v>0</v>
      </c>
      <c r="CO16" s="16">
        <f t="shared" si="29"/>
        <v>0</v>
      </c>
      <c r="CP16" s="19"/>
      <c r="CQ16" s="1"/>
      <c r="CR16" s="2"/>
      <c r="CS16" s="2"/>
      <c r="CT16" s="2"/>
      <c r="CU16" s="2"/>
      <c r="CV16" s="2"/>
      <c r="CW16" s="6">
        <f t="shared" si="30"/>
        <v>0</v>
      </c>
      <c r="CX16" s="15">
        <f t="shared" si="31"/>
        <v>0</v>
      </c>
      <c r="CY16" s="5">
        <f t="shared" si="32"/>
        <v>0</v>
      </c>
      <c r="CZ16" s="16">
        <f t="shared" si="33"/>
        <v>0</v>
      </c>
      <c r="DA16" s="19"/>
      <c r="DB16" s="1"/>
      <c r="DC16" s="2"/>
      <c r="DD16" s="2"/>
      <c r="DE16" s="2"/>
      <c r="DF16" s="2"/>
      <c r="DG16" s="2"/>
      <c r="DH16" s="6">
        <f t="shared" si="34"/>
        <v>0</v>
      </c>
      <c r="DI16" s="15">
        <f t="shared" si="35"/>
        <v>0</v>
      </c>
      <c r="DJ16" s="5">
        <f t="shared" si="36"/>
        <v>0</v>
      </c>
      <c r="DK16" s="16">
        <f t="shared" si="37"/>
        <v>0</v>
      </c>
    </row>
    <row r="17" spans="1:115" x14ac:dyDescent="0.2">
      <c r="A17" s="21">
        <v>15</v>
      </c>
      <c r="B17" s="167"/>
      <c r="C17" s="162"/>
      <c r="D17" s="162"/>
      <c r="E17" s="162"/>
      <c r="F17" s="162"/>
      <c r="G17" s="162"/>
      <c r="H17" s="17" t="str">
        <f>IF(AND(OR($H$2="Y",$J$2="Y"),K17&lt;5,L17&lt;5),IF(AND(K17=#REF!,L17=#REF!),#REF!+1,1),"")</f>
        <v/>
      </c>
      <c r="I17" s="53">
        <f t="shared" si="0"/>
        <v>0</v>
      </c>
      <c r="J17" s="14" t="e">
        <f>IF(AND($J$2="Y",L17&gt;0,OR(AND(H17=1,#REF!=10),AND(H17=2,#REF!=20),AND(H17=3,#REF!=30),AND(H17=4,H35=40),AND(H17=5,H44=50),AND(H17=6,H53=60),AND(H17=7,H62=70),AND(H17=8,H71=80),AND(H17=9,H80=90),AND(H17=10,H89=100))),VLOOKUP(L17-1,SortLookup!$A$13:$B$16,2,FALSE),"")</f>
        <v>#REF!</v>
      </c>
      <c r="K17" s="13" t="str">
        <f>IF(ISNA(VLOOKUP(F17,SortLookup!$A$1:$B$5,2,FALSE))," ",VLOOKUP(F17,SortLookup!$A$1:$B$5,2,FALSE))</f>
        <v xml:space="preserve"> </v>
      </c>
      <c r="L17" s="18" t="str">
        <f>IF(ISNA(VLOOKUP(G17,SortLookup!$A$7:$B$11,2,FALSE))," ",VLOOKUP(G17,SortLookup!$A$7:$B$11,2,FALSE))</f>
        <v xml:space="preserve"> </v>
      </c>
      <c r="M17" s="32">
        <f t="shared" si="1"/>
        <v>0</v>
      </c>
      <c r="N17" s="33">
        <f t="shared" si="2"/>
        <v>0</v>
      </c>
      <c r="O17" s="7">
        <f t="shared" si="3"/>
        <v>0</v>
      </c>
      <c r="P17" s="36">
        <f t="shared" si="4"/>
        <v>0</v>
      </c>
      <c r="Q17" s="37">
        <f t="shared" si="5"/>
        <v>0</v>
      </c>
      <c r="R17" s="19"/>
      <c r="S17" s="163"/>
      <c r="T17" s="163"/>
      <c r="U17" s="163"/>
      <c r="V17" s="163"/>
      <c r="W17" s="163"/>
      <c r="X17" s="163"/>
      <c r="Y17" s="164"/>
      <c r="Z17" s="164"/>
      <c r="AA17" s="164"/>
      <c r="AB17" s="164"/>
      <c r="AC17" s="20"/>
      <c r="AD17" s="6">
        <f t="shared" si="6"/>
        <v>0</v>
      </c>
      <c r="AE17" s="165">
        <f t="shared" si="7"/>
        <v>0</v>
      </c>
      <c r="AF17" s="166">
        <f t="shared" si="8"/>
        <v>0</v>
      </c>
      <c r="AG17" s="16">
        <f t="shared" si="9"/>
        <v>0</v>
      </c>
      <c r="AH17" s="19"/>
      <c r="AI17" s="163"/>
      <c r="AJ17" s="163"/>
      <c r="AK17" s="163"/>
      <c r="AL17" s="164"/>
      <c r="AM17" s="164"/>
      <c r="AN17" s="164"/>
      <c r="AO17" s="164"/>
      <c r="AP17" s="164"/>
      <c r="AQ17" s="6">
        <f t="shared" si="10"/>
        <v>0</v>
      </c>
      <c r="AR17" s="165">
        <f t="shared" si="11"/>
        <v>0</v>
      </c>
      <c r="AS17" s="166">
        <f t="shared" si="12"/>
        <v>0</v>
      </c>
      <c r="AT17" s="16">
        <f t="shared" si="13"/>
        <v>0</v>
      </c>
      <c r="AU17" s="19"/>
      <c r="AV17" s="163"/>
      <c r="AW17" s="163"/>
      <c r="AX17" s="164"/>
      <c r="AY17" s="164"/>
      <c r="AZ17" s="164"/>
      <c r="BA17" s="164"/>
      <c r="BB17" s="164"/>
      <c r="BC17" s="6">
        <f t="shared" si="14"/>
        <v>0</v>
      </c>
      <c r="BD17" s="165">
        <f t="shared" si="15"/>
        <v>0</v>
      </c>
      <c r="BE17" s="166">
        <f t="shared" si="16"/>
        <v>0</v>
      </c>
      <c r="BF17" s="16">
        <f t="shared" si="17"/>
        <v>0</v>
      </c>
      <c r="BG17" s="19"/>
      <c r="BH17" s="163"/>
      <c r="BI17" s="163"/>
      <c r="BJ17" s="164"/>
      <c r="BK17" s="164"/>
      <c r="BL17" s="164"/>
      <c r="BM17" s="164"/>
      <c r="BN17" s="164"/>
      <c r="BO17" s="6">
        <f t="shared" si="18"/>
        <v>0</v>
      </c>
      <c r="BP17" s="165">
        <f t="shared" si="19"/>
        <v>0</v>
      </c>
      <c r="BQ17" s="166">
        <f t="shared" si="20"/>
        <v>0</v>
      </c>
      <c r="BR17" s="16">
        <f t="shared" si="21"/>
        <v>0</v>
      </c>
      <c r="BS17" s="19"/>
      <c r="BT17" s="163"/>
      <c r="BU17" s="163"/>
      <c r="BV17" s="164"/>
      <c r="BW17" s="164"/>
      <c r="BX17" s="164"/>
      <c r="BY17" s="164"/>
      <c r="BZ17" s="164"/>
      <c r="CA17" s="6">
        <f t="shared" si="22"/>
        <v>0</v>
      </c>
      <c r="CB17" s="165">
        <f t="shared" si="23"/>
        <v>0</v>
      </c>
      <c r="CC17" s="166">
        <f t="shared" si="24"/>
        <v>0</v>
      </c>
      <c r="CD17" s="16">
        <f t="shared" si="25"/>
        <v>0</v>
      </c>
      <c r="CE17" s="19"/>
      <c r="CF17" s="163"/>
      <c r="CG17" s="164"/>
      <c r="CH17" s="164"/>
      <c r="CI17" s="164"/>
      <c r="CJ17" s="164"/>
      <c r="CK17" s="164"/>
      <c r="CL17" s="6">
        <f t="shared" si="26"/>
        <v>0</v>
      </c>
      <c r="CM17" s="165">
        <f t="shared" si="27"/>
        <v>0</v>
      </c>
      <c r="CN17" s="166">
        <f t="shared" si="28"/>
        <v>0</v>
      </c>
      <c r="CO17" s="16">
        <f t="shared" si="29"/>
        <v>0</v>
      </c>
      <c r="CP17" s="19"/>
      <c r="CQ17" s="1"/>
      <c r="CR17" s="2"/>
      <c r="CS17" s="2"/>
      <c r="CT17" s="2"/>
      <c r="CU17" s="2"/>
      <c r="CV17" s="2"/>
      <c r="CW17" s="6">
        <f t="shared" si="30"/>
        <v>0</v>
      </c>
      <c r="CX17" s="15">
        <f t="shared" si="31"/>
        <v>0</v>
      </c>
      <c r="CY17" s="5">
        <f t="shared" si="32"/>
        <v>0</v>
      </c>
      <c r="CZ17" s="16">
        <f t="shared" si="33"/>
        <v>0</v>
      </c>
      <c r="DA17" s="19"/>
      <c r="DB17" s="1"/>
      <c r="DC17" s="2"/>
      <c r="DD17" s="2"/>
      <c r="DE17" s="2"/>
      <c r="DF17" s="2"/>
      <c r="DG17" s="2"/>
      <c r="DH17" s="6">
        <f t="shared" si="34"/>
        <v>0</v>
      </c>
      <c r="DI17" s="15">
        <f t="shared" si="35"/>
        <v>0</v>
      </c>
      <c r="DJ17" s="5">
        <f t="shared" si="36"/>
        <v>0</v>
      </c>
      <c r="DK17" s="16">
        <f t="shared" si="37"/>
        <v>0</v>
      </c>
    </row>
    <row r="18" spans="1:115" x14ac:dyDescent="0.2">
      <c r="A18" s="21">
        <v>16</v>
      </c>
      <c r="B18" s="168"/>
      <c r="C18" s="162"/>
      <c r="D18" s="162"/>
      <c r="E18" s="162"/>
      <c r="F18" s="162"/>
      <c r="G18" s="169"/>
      <c r="H18" s="17" t="str">
        <f>IF(AND(OR($H$2="Y",$J$2="Y"),K18&lt;5,L18&lt;5),IF(AND(K18=#REF!,L18=#REF!),#REF!+1,1),"")</f>
        <v/>
      </c>
      <c r="I18" s="53">
        <f t="shared" si="0"/>
        <v>0</v>
      </c>
      <c r="J18" s="14" t="e">
        <f>IF(AND($J$2="Y",L18&gt;0,OR(AND(H18=1,#REF!=10),AND(H18=2,#REF!=20),AND(H18=3,#REF!=30),AND(H18=4,H38=40),AND(H18=5,H47=50),AND(H18=6,H56=60),AND(H18=7,H65=70),AND(H18=8,H74=80),AND(H18=9,H83=90),AND(H18=10,H92=100))),VLOOKUP(L18-1,SortLookup!$A$13:$B$16,2,FALSE),"")</f>
        <v>#REF!</v>
      </c>
      <c r="K18" s="13" t="str">
        <f>IF(ISNA(VLOOKUP(F18,SortLookup!$A$1:$B$5,2,FALSE))," ",VLOOKUP(F18,SortLookup!$A$1:$B$5,2,FALSE))</f>
        <v xml:space="preserve"> </v>
      </c>
      <c r="L18" s="18" t="str">
        <f>IF(ISNA(VLOOKUP(G18,SortLookup!$A$7:$B$11,2,FALSE))," ",VLOOKUP(G18,SortLookup!$A$7:$B$11,2,FALSE))</f>
        <v xml:space="preserve"> </v>
      </c>
      <c r="M18" s="32">
        <f t="shared" si="1"/>
        <v>0</v>
      </c>
      <c r="N18" s="33">
        <f t="shared" si="2"/>
        <v>0</v>
      </c>
      <c r="O18" s="7">
        <f t="shared" si="3"/>
        <v>0</v>
      </c>
      <c r="P18" s="36">
        <f t="shared" si="4"/>
        <v>0</v>
      </c>
      <c r="Q18" s="37">
        <f t="shared" si="5"/>
        <v>0</v>
      </c>
      <c r="R18" s="19"/>
      <c r="S18" s="163"/>
      <c r="T18" s="163"/>
      <c r="U18" s="163"/>
      <c r="V18" s="163"/>
      <c r="W18" s="163"/>
      <c r="X18" s="163"/>
      <c r="Y18" s="164"/>
      <c r="Z18" s="164"/>
      <c r="AA18" s="164"/>
      <c r="AB18" s="164"/>
      <c r="AC18" s="20"/>
      <c r="AD18" s="6">
        <f t="shared" si="6"/>
        <v>0</v>
      </c>
      <c r="AE18" s="165">
        <f t="shared" si="7"/>
        <v>0</v>
      </c>
      <c r="AF18" s="166">
        <f t="shared" si="8"/>
        <v>0</v>
      </c>
      <c r="AG18" s="16">
        <f t="shared" si="9"/>
        <v>0</v>
      </c>
      <c r="AH18" s="19"/>
      <c r="AI18" s="163"/>
      <c r="AJ18" s="163"/>
      <c r="AK18" s="163"/>
      <c r="AL18" s="164"/>
      <c r="AM18" s="164"/>
      <c r="AN18" s="164"/>
      <c r="AO18" s="164"/>
      <c r="AP18" s="164"/>
      <c r="AQ18" s="6">
        <f t="shared" si="10"/>
        <v>0</v>
      </c>
      <c r="AR18" s="165">
        <f t="shared" si="11"/>
        <v>0</v>
      </c>
      <c r="AS18" s="166">
        <f t="shared" si="12"/>
        <v>0</v>
      </c>
      <c r="AT18" s="16">
        <f t="shared" si="13"/>
        <v>0</v>
      </c>
      <c r="AU18" s="19"/>
      <c r="AV18" s="163"/>
      <c r="AW18" s="163"/>
      <c r="AX18" s="164"/>
      <c r="AY18" s="164"/>
      <c r="AZ18" s="164"/>
      <c r="BA18" s="164"/>
      <c r="BB18" s="164"/>
      <c r="BC18" s="6">
        <f t="shared" si="14"/>
        <v>0</v>
      </c>
      <c r="BD18" s="165">
        <f t="shared" si="15"/>
        <v>0</v>
      </c>
      <c r="BE18" s="166">
        <f t="shared" si="16"/>
        <v>0</v>
      </c>
      <c r="BF18" s="16">
        <f t="shared" si="17"/>
        <v>0</v>
      </c>
      <c r="BG18" s="19"/>
      <c r="BH18" s="163"/>
      <c r="BI18" s="163"/>
      <c r="BJ18" s="164"/>
      <c r="BK18" s="164"/>
      <c r="BL18" s="164"/>
      <c r="BM18" s="164"/>
      <c r="BN18" s="164"/>
      <c r="BO18" s="6">
        <f t="shared" si="18"/>
        <v>0</v>
      </c>
      <c r="BP18" s="165">
        <f t="shared" si="19"/>
        <v>0</v>
      </c>
      <c r="BQ18" s="166">
        <f t="shared" si="20"/>
        <v>0</v>
      </c>
      <c r="BR18" s="16">
        <f t="shared" si="21"/>
        <v>0</v>
      </c>
      <c r="BS18" s="19"/>
      <c r="BT18" s="163"/>
      <c r="BU18" s="163"/>
      <c r="BV18" s="164"/>
      <c r="BW18" s="164"/>
      <c r="BX18" s="164"/>
      <c r="BY18" s="164"/>
      <c r="BZ18" s="164"/>
      <c r="CA18" s="6">
        <f t="shared" si="22"/>
        <v>0</v>
      </c>
      <c r="CB18" s="165">
        <f t="shared" si="23"/>
        <v>0</v>
      </c>
      <c r="CC18" s="166">
        <f t="shared" si="24"/>
        <v>0</v>
      </c>
      <c r="CD18" s="16">
        <f t="shared" si="25"/>
        <v>0</v>
      </c>
      <c r="CE18" s="19"/>
      <c r="CF18" s="163"/>
      <c r="CG18" s="164"/>
      <c r="CH18" s="164"/>
      <c r="CI18" s="164"/>
      <c r="CJ18" s="164"/>
      <c r="CK18" s="164"/>
      <c r="CL18" s="6">
        <f t="shared" si="26"/>
        <v>0</v>
      </c>
      <c r="CM18" s="165">
        <f t="shared" si="27"/>
        <v>0</v>
      </c>
      <c r="CN18" s="166">
        <f t="shared" si="28"/>
        <v>0</v>
      </c>
      <c r="CO18" s="16">
        <f t="shared" si="29"/>
        <v>0</v>
      </c>
      <c r="CP18" s="19"/>
      <c r="CQ18" s="1"/>
      <c r="CR18" s="2"/>
      <c r="CS18" s="2"/>
      <c r="CT18" s="2"/>
      <c r="CU18" s="2"/>
      <c r="CV18" s="2"/>
      <c r="CW18" s="6">
        <f t="shared" si="30"/>
        <v>0</v>
      </c>
      <c r="CX18" s="15">
        <f t="shared" si="31"/>
        <v>0</v>
      </c>
      <c r="CY18" s="5">
        <f t="shared" si="32"/>
        <v>0</v>
      </c>
      <c r="CZ18" s="16">
        <f t="shared" si="33"/>
        <v>0</v>
      </c>
      <c r="DA18" s="19"/>
      <c r="DB18" s="1"/>
      <c r="DC18" s="2"/>
      <c r="DD18" s="2"/>
      <c r="DE18" s="2"/>
      <c r="DF18" s="2"/>
      <c r="DG18" s="2"/>
      <c r="DH18" s="6">
        <f t="shared" si="34"/>
        <v>0</v>
      </c>
      <c r="DI18" s="15">
        <f t="shared" si="35"/>
        <v>0</v>
      </c>
      <c r="DJ18" s="5">
        <f t="shared" si="36"/>
        <v>0</v>
      </c>
      <c r="DK18" s="16">
        <f t="shared" si="37"/>
        <v>0</v>
      </c>
    </row>
    <row r="19" spans="1:115" x14ac:dyDescent="0.2">
      <c r="A19" s="21">
        <v>17</v>
      </c>
      <c r="B19" s="161"/>
      <c r="C19" s="162"/>
      <c r="D19" s="162"/>
      <c r="E19" s="162"/>
      <c r="F19" s="162"/>
      <c r="G19" s="162"/>
      <c r="H19" s="17" t="str">
        <f>IF(AND(OR($H$2="Y",$J$2="Y"),K19&lt;5,L19&lt;5),IF(AND(K19=#REF!,L19=#REF!),#REF!+1,1),"")</f>
        <v/>
      </c>
      <c r="I19" s="53">
        <f t="shared" si="0"/>
        <v>0</v>
      </c>
      <c r="J19" s="14" t="e">
        <f>IF(AND($J$2="Y",L19&gt;0,OR(AND(H19=1,#REF!=10),AND(H19=2,#REF!=20),AND(H19=3,#REF!=30),AND(H19=4,H37=40),AND(H19=5,H46=50),AND(H19=6,H55=60),AND(H19=7,H64=70),AND(H19=8,H73=80),AND(H19=9,H82=90),AND(H19=10,H91=100))),VLOOKUP(L19-1,SortLookup!$A$13:$B$16,2,FALSE),"")</f>
        <v>#REF!</v>
      </c>
      <c r="K19" s="13" t="str">
        <f>IF(ISNA(VLOOKUP(F19,SortLookup!$A$1:$B$5,2,FALSE))," ",VLOOKUP(F19,SortLookup!$A$1:$B$5,2,FALSE))</f>
        <v xml:space="preserve"> </v>
      </c>
      <c r="L19" s="18" t="str">
        <f>IF(ISNA(VLOOKUP(G19,SortLookup!$A$7:$B$11,2,FALSE))," ",VLOOKUP(G19,SortLookup!$A$7:$B$11,2,FALSE))</f>
        <v xml:space="preserve"> </v>
      </c>
      <c r="M19" s="32">
        <f t="shared" si="1"/>
        <v>0</v>
      </c>
      <c r="N19" s="33">
        <f t="shared" si="2"/>
        <v>0</v>
      </c>
      <c r="O19" s="7">
        <f t="shared" si="3"/>
        <v>0</v>
      </c>
      <c r="P19" s="36">
        <f t="shared" si="4"/>
        <v>0</v>
      </c>
      <c r="Q19" s="37">
        <f t="shared" si="5"/>
        <v>0</v>
      </c>
      <c r="R19" s="19"/>
      <c r="S19" s="163"/>
      <c r="T19" s="163"/>
      <c r="U19" s="163"/>
      <c r="V19" s="163"/>
      <c r="W19" s="163"/>
      <c r="X19" s="163"/>
      <c r="Y19" s="164"/>
      <c r="Z19" s="164"/>
      <c r="AA19" s="164"/>
      <c r="AB19" s="164"/>
      <c r="AC19" s="20"/>
      <c r="AD19" s="6">
        <f t="shared" si="6"/>
        <v>0</v>
      </c>
      <c r="AE19" s="165">
        <f t="shared" si="7"/>
        <v>0</v>
      </c>
      <c r="AF19" s="166">
        <f t="shared" si="8"/>
        <v>0</v>
      </c>
      <c r="AG19" s="16">
        <f t="shared" si="9"/>
        <v>0</v>
      </c>
      <c r="AH19" s="19"/>
      <c r="AI19" s="163"/>
      <c r="AJ19" s="163"/>
      <c r="AK19" s="163"/>
      <c r="AL19" s="164"/>
      <c r="AM19" s="164"/>
      <c r="AN19" s="164"/>
      <c r="AO19" s="164"/>
      <c r="AP19" s="164"/>
      <c r="AQ19" s="6">
        <f t="shared" si="10"/>
        <v>0</v>
      </c>
      <c r="AR19" s="165">
        <f t="shared" si="11"/>
        <v>0</v>
      </c>
      <c r="AS19" s="166">
        <f t="shared" si="12"/>
        <v>0</v>
      </c>
      <c r="AT19" s="16">
        <f t="shared" si="13"/>
        <v>0</v>
      </c>
      <c r="AU19" s="19"/>
      <c r="AV19" s="163"/>
      <c r="AW19" s="163"/>
      <c r="AX19" s="164"/>
      <c r="AY19" s="164"/>
      <c r="AZ19" s="164"/>
      <c r="BA19" s="164"/>
      <c r="BB19" s="164"/>
      <c r="BC19" s="6">
        <f t="shared" si="14"/>
        <v>0</v>
      </c>
      <c r="BD19" s="165">
        <f t="shared" si="15"/>
        <v>0</v>
      </c>
      <c r="BE19" s="166">
        <f t="shared" si="16"/>
        <v>0</v>
      </c>
      <c r="BF19" s="16">
        <f t="shared" si="17"/>
        <v>0</v>
      </c>
      <c r="BG19" s="19"/>
      <c r="BH19" s="163"/>
      <c r="BI19" s="163"/>
      <c r="BJ19" s="164"/>
      <c r="BK19" s="164"/>
      <c r="BL19" s="164"/>
      <c r="BM19" s="164"/>
      <c r="BN19" s="164"/>
      <c r="BO19" s="6">
        <f t="shared" si="18"/>
        <v>0</v>
      </c>
      <c r="BP19" s="165">
        <f t="shared" si="19"/>
        <v>0</v>
      </c>
      <c r="BQ19" s="166">
        <f t="shared" si="20"/>
        <v>0</v>
      </c>
      <c r="BR19" s="16">
        <f t="shared" si="21"/>
        <v>0</v>
      </c>
      <c r="BS19" s="19"/>
      <c r="BT19" s="163"/>
      <c r="BU19" s="163"/>
      <c r="BV19" s="164"/>
      <c r="BW19" s="164"/>
      <c r="BX19" s="164"/>
      <c r="BY19" s="164"/>
      <c r="BZ19" s="164"/>
      <c r="CA19" s="6">
        <f t="shared" si="22"/>
        <v>0</v>
      </c>
      <c r="CB19" s="165">
        <f t="shared" si="23"/>
        <v>0</v>
      </c>
      <c r="CC19" s="166">
        <f t="shared" si="24"/>
        <v>0</v>
      </c>
      <c r="CD19" s="16">
        <f t="shared" si="25"/>
        <v>0</v>
      </c>
      <c r="CE19" s="19"/>
      <c r="CF19" s="163"/>
      <c r="CG19" s="164"/>
      <c r="CH19" s="164"/>
      <c r="CI19" s="164"/>
      <c r="CJ19" s="164"/>
      <c r="CK19" s="164"/>
      <c r="CL19" s="6">
        <f t="shared" si="26"/>
        <v>0</v>
      </c>
      <c r="CM19" s="165">
        <f t="shared" si="27"/>
        <v>0</v>
      </c>
      <c r="CN19" s="166">
        <f t="shared" si="28"/>
        <v>0</v>
      </c>
      <c r="CO19" s="16">
        <f t="shared" si="29"/>
        <v>0</v>
      </c>
      <c r="CP19" s="19"/>
      <c r="CQ19" s="1"/>
      <c r="CR19" s="2"/>
      <c r="CS19" s="2"/>
      <c r="CT19" s="2"/>
      <c r="CU19" s="2"/>
      <c r="CV19" s="2"/>
      <c r="CW19" s="6">
        <f t="shared" si="30"/>
        <v>0</v>
      </c>
      <c r="CX19" s="15">
        <f t="shared" si="31"/>
        <v>0</v>
      </c>
      <c r="CY19" s="5">
        <f t="shared" si="32"/>
        <v>0</v>
      </c>
      <c r="CZ19" s="16">
        <f t="shared" si="33"/>
        <v>0</v>
      </c>
      <c r="DA19" s="19"/>
      <c r="DB19" s="1"/>
      <c r="DC19" s="2"/>
      <c r="DD19" s="2"/>
      <c r="DE19" s="2"/>
      <c r="DF19" s="2"/>
      <c r="DG19" s="2"/>
      <c r="DH19" s="6">
        <f t="shared" si="34"/>
        <v>0</v>
      </c>
      <c r="DI19" s="15">
        <f t="shared" si="35"/>
        <v>0</v>
      </c>
      <c r="DJ19" s="5">
        <f t="shared" si="36"/>
        <v>0</v>
      </c>
      <c r="DK19" s="16">
        <f t="shared" si="37"/>
        <v>0</v>
      </c>
    </row>
    <row r="20" spans="1:115" x14ac:dyDescent="0.2">
      <c r="A20" s="21">
        <v>18</v>
      </c>
      <c r="B20" s="161"/>
      <c r="C20" s="162"/>
      <c r="D20" s="162"/>
      <c r="E20" s="162"/>
      <c r="F20" s="162"/>
      <c r="G20" s="162"/>
      <c r="H20" s="17" t="str">
        <f>IF(AND(OR($H$2="Y",$J$2="Y"),K20&lt;5,L20&lt;5),IF(AND(K20=#REF!,L20=#REF!),#REF!+1,1),"")</f>
        <v/>
      </c>
      <c r="I20" s="53">
        <f t="shared" si="0"/>
        <v>0</v>
      </c>
      <c r="J20" s="14" t="e">
        <f>IF(AND($J$2="Y",L20&gt;0,OR(AND(H20=1,#REF!=10),AND(H20=2,#REF!=20),AND(H20=3,#REF!=30),AND(H20=4,H40=40),AND(H20=5,H49=50),AND(H20=6,H58=60),AND(H20=7,H67=70),AND(H20=8,H76=80),AND(H20=9,H85=90),AND(H20=10,H94=100))),VLOOKUP(L20-1,SortLookup!$A$13:$B$16,2,FALSE),"")</f>
        <v>#REF!</v>
      </c>
      <c r="K20" s="13" t="str">
        <f>IF(ISNA(VLOOKUP(F20,SortLookup!$A$1:$B$5,2,FALSE))," ",VLOOKUP(F20,SortLookup!$A$1:$B$5,2,FALSE))</f>
        <v xml:space="preserve"> </v>
      </c>
      <c r="L20" s="18" t="str">
        <f>IF(ISNA(VLOOKUP(G20,SortLookup!$A$7:$B$11,2,FALSE))," ",VLOOKUP(G20,SortLookup!$A$7:$B$11,2,FALSE))</f>
        <v xml:space="preserve"> </v>
      </c>
      <c r="M20" s="32">
        <f t="shared" si="1"/>
        <v>0</v>
      </c>
      <c r="N20" s="33">
        <f t="shared" si="2"/>
        <v>0</v>
      </c>
      <c r="O20" s="7">
        <f t="shared" si="3"/>
        <v>0</v>
      </c>
      <c r="P20" s="36">
        <f t="shared" si="4"/>
        <v>0</v>
      </c>
      <c r="Q20" s="37">
        <f t="shared" si="5"/>
        <v>0</v>
      </c>
      <c r="R20" s="19"/>
      <c r="S20" s="163"/>
      <c r="T20" s="163"/>
      <c r="U20" s="163"/>
      <c r="V20" s="163"/>
      <c r="W20" s="163"/>
      <c r="X20" s="163"/>
      <c r="Y20" s="164"/>
      <c r="Z20" s="164"/>
      <c r="AA20" s="164"/>
      <c r="AB20" s="164"/>
      <c r="AC20" s="20"/>
      <c r="AD20" s="6">
        <f t="shared" si="6"/>
        <v>0</v>
      </c>
      <c r="AE20" s="165">
        <f t="shared" si="7"/>
        <v>0</v>
      </c>
      <c r="AF20" s="166">
        <f t="shared" si="8"/>
        <v>0</v>
      </c>
      <c r="AG20" s="16">
        <f t="shared" si="9"/>
        <v>0</v>
      </c>
      <c r="AH20" s="19"/>
      <c r="AI20" s="163"/>
      <c r="AJ20" s="163"/>
      <c r="AK20" s="163"/>
      <c r="AL20" s="164"/>
      <c r="AM20" s="164"/>
      <c r="AN20" s="164"/>
      <c r="AO20" s="164"/>
      <c r="AP20" s="164"/>
      <c r="AQ20" s="6">
        <f t="shared" si="10"/>
        <v>0</v>
      </c>
      <c r="AR20" s="165">
        <f t="shared" si="11"/>
        <v>0</v>
      </c>
      <c r="AS20" s="166">
        <f t="shared" si="12"/>
        <v>0</v>
      </c>
      <c r="AT20" s="16">
        <f t="shared" si="13"/>
        <v>0</v>
      </c>
      <c r="AU20" s="19"/>
      <c r="AV20" s="163"/>
      <c r="AW20" s="163"/>
      <c r="AX20" s="164"/>
      <c r="AY20" s="164"/>
      <c r="AZ20" s="164"/>
      <c r="BA20" s="164"/>
      <c r="BB20" s="164"/>
      <c r="BC20" s="6">
        <f t="shared" si="14"/>
        <v>0</v>
      </c>
      <c r="BD20" s="165">
        <f t="shared" si="15"/>
        <v>0</v>
      </c>
      <c r="BE20" s="166">
        <f t="shared" si="16"/>
        <v>0</v>
      </c>
      <c r="BF20" s="16">
        <f t="shared" si="17"/>
        <v>0</v>
      </c>
      <c r="BG20" s="19"/>
      <c r="BH20" s="163"/>
      <c r="BI20" s="163"/>
      <c r="BJ20" s="164"/>
      <c r="BK20" s="164"/>
      <c r="BL20" s="164"/>
      <c r="BM20" s="164"/>
      <c r="BN20" s="164"/>
      <c r="BO20" s="6">
        <f t="shared" si="18"/>
        <v>0</v>
      </c>
      <c r="BP20" s="165">
        <f t="shared" si="19"/>
        <v>0</v>
      </c>
      <c r="BQ20" s="166">
        <f t="shared" si="20"/>
        <v>0</v>
      </c>
      <c r="BR20" s="16">
        <f t="shared" si="21"/>
        <v>0</v>
      </c>
      <c r="BS20" s="19"/>
      <c r="BT20" s="163"/>
      <c r="BU20" s="163"/>
      <c r="BV20" s="164"/>
      <c r="BW20" s="164"/>
      <c r="BX20" s="164"/>
      <c r="BY20" s="164"/>
      <c r="BZ20" s="164"/>
      <c r="CA20" s="6">
        <f t="shared" si="22"/>
        <v>0</v>
      </c>
      <c r="CB20" s="165">
        <f t="shared" si="23"/>
        <v>0</v>
      </c>
      <c r="CC20" s="166">
        <f t="shared" si="24"/>
        <v>0</v>
      </c>
      <c r="CD20" s="16">
        <f t="shared" si="25"/>
        <v>0</v>
      </c>
      <c r="CE20" s="19"/>
      <c r="CF20" s="163"/>
      <c r="CG20" s="164"/>
      <c r="CH20" s="164"/>
      <c r="CI20" s="164"/>
      <c r="CJ20" s="164"/>
      <c r="CK20" s="164"/>
      <c r="CL20" s="6">
        <f t="shared" si="26"/>
        <v>0</v>
      </c>
      <c r="CM20" s="165">
        <f t="shared" si="27"/>
        <v>0</v>
      </c>
      <c r="CN20" s="166">
        <f t="shared" si="28"/>
        <v>0</v>
      </c>
      <c r="CO20" s="16">
        <f t="shared" si="29"/>
        <v>0</v>
      </c>
      <c r="CP20" s="19"/>
      <c r="CQ20" s="1"/>
      <c r="CR20" s="2"/>
      <c r="CS20" s="2"/>
      <c r="CT20" s="2"/>
      <c r="CU20" s="2"/>
      <c r="CV20" s="2"/>
      <c r="CW20" s="6">
        <f t="shared" si="30"/>
        <v>0</v>
      </c>
      <c r="CX20" s="15">
        <f t="shared" si="31"/>
        <v>0</v>
      </c>
      <c r="CY20" s="5">
        <f t="shared" si="32"/>
        <v>0</v>
      </c>
      <c r="CZ20" s="16">
        <f t="shared" si="33"/>
        <v>0</v>
      </c>
      <c r="DA20" s="19"/>
      <c r="DB20" s="1"/>
      <c r="DC20" s="2"/>
      <c r="DD20" s="2"/>
      <c r="DE20" s="2"/>
      <c r="DF20" s="2"/>
      <c r="DG20" s="2"/>
      <c r="DH20" s="6">
        <f t="shared" si="34"/>
        <v>0</v>
      </c>
      <c r="DI20" s="15">
        <f t="shared" si="35"/>
        <v>0</v>
      </c>
      <c r="DJ20" s="5">
        <f t="shared" si="36"/>
        <v>0</v>
      </c>
      <c r="DK20" s="16">
        <f t="shared" si="37"/>
        <v>0</v>
      </c>
    </row>
    <row r="21" spans="1:115" ht="13.5" thickBot="1" x14ac:dyDescent="0.25">
      <c r="A21" s="170">
        <v>19</v>
      </c>
      <c r="B21" s="171"/>
      <c r="C21" s="172"/>
      <c r="D21" s="172"/>
      <c r="E21" s="172"/>
      <c r="F21" s="172"/>
      <c r="G21" s="172"/>
      <c r="H21" s="173" t="str">
        <f>IF(AND(OR($H$2="Y",$J$2="Y"),K21&lt;5,L21&lt;5),IF(AND(K21=#REF!,L21=#REF!),#REF!+1,1),"")</f>
        <v/>
      </c>
      <c r="I21" s="174">
        <f t="shared" si="0"/>
        <v>0</v>
      </c>
      <c r="J21" s="175" t="e">
        <f>IF(AND($J$2="Y",L21&gt;0,OR(AND(H21=1,#REF!=10),AND(H21=2,#REF!=20),AND(H21=3,#REF!=30),AND(H21=4,H42=40),AND(H21=5,H51=50),AND(H21=6,H60=60),AND(H21=7,H69=70),AND(H21=8,H78=80),AND(H21=9,H87=90),AND(H21=10,H96=100))),VLOOKUP(L21-1,SortLookup!$A$13:$B$16,2,FALSE),"")</f>
        <v>#REF!</v>
      </c>
      <c r="K21" s="176" t="str">
        <f>IF(ISNA(VLOOKUP(F21,SortLookup!$A$1:$B$5,2,FALSE))," ",VLOOKUP(F21,SortLookup!$A$1:$B$5,2,FALSE))</f>
        <v xml:space="preserve"> </v>
      </c>
      <c r="L21" s="177" t="str">
        <f>IF(ISNA(VLOOKUP(G21,SortLookup!$A$7:$B$11,2,FALSE))," ",VLOOKUP(G21,SortLookup!$A$7:$B$11,2,FALSE))</f>
        <v xml:space="preserve"> </v>
      </c>
      <c r="M21" s="178">
        <f t="shared" si="1"/>
        <v>0</v>
      </c>
      <c r="N21" s="179">
        <f t="shared" si="2"/>
        <v>0</v>
      </c>
      <c r="O21" s="180">
        <f t="shared" si="3"/>
        <v>0</v>
      </c>
      <c r="P21" s="181">
        <f t="shared" si="4"/>
        <v>0</v>
      </c>
      <c r="Q21" s="182">
        <f t="shared" si="5"/>
        <v>0</v>
      </c>
      <c r="R21" s="183"/>
      <c r="S21" s="184"/>
      <c r="T21" s="184"/>
      <c r="U21" s="184"/>
      <c r="V21" s="184"/>
      <c r="W21" s="184"/>
      <c r="X21" s="184"/>
      <c r="Y21" s="185"/>
      <c r="Z21" s="185"/>
      <c r="AA21" s="185"/>
      <c r="AB21" s="185"/>
      <c r="AC21" s="186"/>
      <c r="AD21" s="187">
        <f t="shared" si="6"/>
        <v>0</v>
      </c>
      <c r="AE21" s="188">
        <f t="shared" si="7"/>
        <v>0</v>
      </c>
      <c r="AF21" s="189">
        <f t="shared" si="8"/>
        <v>0</v>
      </c>
      <c r="AG21" s="190">
        <f t="shared" si="9"/>
        <v>0</v>
      </c>
      <c r="AH21" s="183"/>
      <c r="AI21" s="184"/>
      <c r="AJ21" s="184"/>
      <c r="AK21" s="184"/>
      <c r="AL21" s="185"/>
      <c r="AM21" s="185"/>
      <c r="AN21" s="185"/>
      <c r="AO21" s="185"/>
      <c r="AP21" s="185"/>
      <c r="AQ21" s="187">
        <f t="shared" si="10"/>
        <v>0</v>
      </c>
      <c r="AR21" s="188">
        <f t="shared" si="11"/>
        <v>0</v>
      </c>
      <c r="AS21" s="189">
        <f t="shared" si="12"/>
        <v>0</v>
      </c>
      <c r="AT21" s="190">
        <f t="shared" si="13"/>
        <v>0</v>
      </c>
      <c r="AU21" s="183"/>
      <c r="AV21" s="184"/>
      <c r="AW21" s="184"/>
      <c r="AX21" s="185"/>
      <c r="AY21" s="185"/>
      <c r="AZ21" s="185"/>
      <c r="BA21" s="185"/>
      <c r="BB21" s="185"/>
      <c r="BC21" s="187">
        <f t="shared" si="14"/>
        <v>0</v>
      </c>
      <c r="BD21" s="188">
        <f t="shared" si="15"/>
        <v>0</v>
      </c>
      <c r="BE21" s="189">
        <f t="shared" si="16"/>
        <v>0</v>
      </c>
      <c r="BF21" s="190">
        <f t="shared" si="17"/>
        <v>0</v>
      </c>
      <c r="BG21" s="183"/>
      <c r="BH21" s="184"/>
      <c r="BI21" s="184"/>
      <c r="BJ21" s="185"/>
      <c r="BK21" s="185"/>
      <c r="BL21" s="185"/>
      <c r="BM21" s="185"/>
      <c r="BN21" s="185"/>
      <c r="BO21" s="187">
        <f t="shared" si="18"/>
        <v>0</v>
      </c>
      <c r="BP21" s="188">
        <f t="shared" si="19"/>
        <v>0</v>
      </c>
      <c r="BQ21" s="189">
        <f t="shared" si="20"/>
        <v>0</v>
      </c>
      <c r="BR21" s="190">
        <f t="shared" si="21"/>
        <v>0</v>
      </c>
      <c r="BS21" s="183"/>
      <c r="BT21" s="184"/>
      <c r="BU21" s="184"/>
      <c r="BV21" s="185"/>
      <c r="BW21" s="185"/>
      <c r="BX21" s="185"/>
      <c r="BY21" s="185"/>
      <c r="BZ21" s="185"/>
      <c r="CA21" s="187">
        <f t="shared" si="22"/>
        <v>0</v>
      </c>
      <c r="CB21" s="188">
        <f t="shared" si="23"/>
        <v>0</v>
      </c>
      <c r="CC21" s="189">
        <f t="shared" si="24"/>
        <v>0</v>
      </c>
      <c r="CD21" s="190">
        <f t="shared" si="25"/>
        <v>0</v>
      </c>
      <c r="CE21" s="183"/>
      <c r="CF21" s="184"/>
      <c r="CG21" s="185"/>
      <c r="CH21" s="185"/>
      <c r="CI21" s="185"/>
      <c r="CJ21" s="185"/>
      <c r="CK21" s="185"/>
      <c r="CL21" s="187">
        <f t="shared" si="26"/>
        <v>0</v>
      </c>
      <c r="CM21" s="188">
        <f t="shared" si="27"/>
        <v>0</v>
      </c>
      <c r="CN21" s="189">
        <f t="shared" si="28"/>
        <v>0</v>
      </c>
      <c r="CO21" s="190">
        <f t="shared" si="29"/>
        <v>0</v>
      </c>
      <c r="CP21" s="19"/>
      <c r="CQ21" s="1"/>
      <c r="CR21" s="2"/>
      <c r="CS21" s="2"/>
      <c r="CT21" s="2"/>
      <c r="CU21" s="2"/>
      <c r="CV21" s="2"/>
      <c r="CW21" s="6">
        <f t="shared" si="30"/>
        <v>0</v>
      </c>
      <c r="CX21" s="15">
        <f t="shared" si="31"/>
        <v>0</v>
      </c>
      <c r="CY21" s="5">
        <f t="shared" si="32"/>
        <v>0</v>
      </c>
      <c r="CZ21" s="16">
        <f t="shared" si="33"/>
        <v>0</v>
      </c>
      <c r="DA21" s="19"/>
      <c r="DB21" s="1"/>
      <c r="DC21" s="2"/>
      <c r="DD21" s="2"/>
      <c r="DE21" s="2"/>
      <c r="DF21" s="2"/>
      <c r="DG21" s="2"/>
      <c r="DH21" s="6">
        <f t="shared" si="34"/>
        <v>0</v>
      </c>
      <c r="DI21" s="15">
        <f t="shared" si="35"/>
        <v>0</v>
      </c>
      <c r="DJ21" s="5">
        <f t="shared" si="36"/>
        <v>0</v>
      </c>
      <c r="DK21" s="16">
        <f t="shared" si="37"/>
        <v>0</v>
      </c>
    </row>
    <row r="22" spans="1:115" ht="13.5" thickTop="1" x14ac:dyDescent="0.2"/>
    <row r="23" spans="1:115" ht="13.5" thickBot="1" x14ac:dyDescent="0.25"/>
    <row r="24" spans="1:115" x14ac:dyDescent="0.2">
      <c r="M24" s="211" t="s">
        <v>102</v>
      </c>
      <c r="N24" s="197" t="s">
        <v>101</v>
      </c>
      <c r="O24" s="200" t="s">
        <v>100</v>
      </c>
      <c r="P24" s="205" t="s">
        <v>99</v>
      </c>
      <c r="Q24" s="206"/>
    </row>
    <row r="25" spans="1:115" x14ac:dyDescent="0.2">
      <c r="M25" s="212"/>
      <c r="N25" s="198"/>
      <c r="O25" s="201"/>
      <c r="P25" s="207"/>
      <c r="Q25" s="208"/>
    </row>
    <row r="26" spans="1:115" x14ac:dyDescent="0.2">
      <c r="M26" s="212"/>
      <c r="N26" s="198"/>
      <c r="O26" s="201"/>
      <c r="P26" s="207"/>
      <c r="Q26" s="208"/>
    </row>
    <row r="27" spans="1:115" ht="13.5" thickBot="1" x14ac:dyDescent="0.25">
      <c r="M27" s="213"/>
      <c r="N27" s="199"/>
      <c r="O27" s="202"/>
      <c r="P27" s="209"/>
      <c r="Q27" s="210"/>
    </row>
    <row r="28" spans="1:115" x14ac:dyDescent="0.2">
      <c r="M28" s="131">
        <v>1</v>
      </c>
      <c r="N28" s="151" t="s">
        <v>107</v>
      </c>
      <c r="O28" s="135" t="s">
        <v>85</v>
      </c>
      <c r="P28" s="203">
        <v>75.94</v>
      </c>
      <c r="Q28" s="204"/>
    </row>
    <row r="29" spans="1:115" x14ac:dyDescent="0.2">
      <c r="M29" s="130">
        <v>2</v>
      </c>
      <c r="N29" s="141" t="s">
        <v>109</v>
      </c>
      <c r="O29" s="133" t="s">
        <v>85</v>
      </c>
      <c r="P29" s="191">
        <v>103.1</v>
      </c>
      <c r="Q29" s="192"/>
    </row>
    <row r="30" spans="1:115" x14ac:dyDescent="0.2">
      <c r="M30" s="132">
        <v>3</v>
      </c>
      <c r="N30" s="142" t="s">
        <v>112</v>
      </c>
      <c r="O30" s="134" t="s">
        <v>85</v>
      </c>
      <c r="P30" s="193">
        <v>106.84</v>
      </c>
      <c r="Q30" s="194"/>
    </row>
    <row r="31" spans="1:115" x14ac:dyDescent="0.2">
      <c r="M31" s="130">
        <v>4</v>
      </c>
      <c r="N31" s="141" t="s">
        <v>113</v>
      </c>
      <c r="O31" s="133" t="s">
        <v>31</v>
      </c>
      <c r="P31" s="191">
        <v>126.31</v>
      </c>
      <c r="Q31" s="192"/>
    </row>
    <row r="32" spans="1:115" x14ac:dyDescent="0.2">
      <c r="M32" s="143">
        <v>5</v>
      </c>
      <c r="N32" s="144" t="s">
        <v>104</v>
      </c>
      <c r="O32" s="132" t="s">
        <v>32</v>
      </c>
      <c r="P32" s="193">
        <v>137.41</v>
      </c>
      <c r="Q32" s="194"/>
    </row>
    <row r="33" spans="13:17" x14ac:dyDescent="0.2">
      <c r="M33" s="145">
        <v>6</v>
      </c>
      <c r="N33" s="146" t="s">
        <v>105</v>
      </c>
      <c r="O33" s="147" t="s">
        <v>31</v>
      </c>
      <c r="P33" s="191">
        <v>145.65</v>
      </c>
      <c r="Q33" s="192"/>
    </row>
    <row r="34" spans="13:17" x14ac:dyDescent="0.2">
      <c r="M34" s="143">
        <v>7</v>
      </c>
      <c r="N34" s="144" t="s">
        <v>106</v>
      </c>
      <c r="O34" s="132" t="s">
        <v>85</v>
      </c>
      <c r="P34" s="193">
        <v>175.85</v>
      </c>
      <c r="Q34" s="194"/>
    </row>
    <row r="35" spans="13:17" x14ac:dyDescent="0.2">
      <c r="M35" s="145">
        <v>8</v>
      </c>
      <c r="N35" s="146" t="s">
        <v>114</v>
      </c>
      <c r="O35" s="130" t="s">
        <v>31</v>
      </c>
      <c r="P35" s="191">
        <v>184.37</v>
      </c>
      <c r="Q35" s="192"/>
    </row>
    <row r="36" spans="13:17" x14ac:dyDescent="0.2">
      <c r="M36" s="143">
        <v>9</v>
      </c>
      <c r="N36" s="144" t="s">
        <v>115</v>
      </c>
      <c r="O36" s="132" t="s">
        <v>31</v>
      </c>
      <c r="P36" s="193">
        <v>190.04</v>
      </c>
      <c r="Q36" s="194"/>
    </row>
    <row r="37" spans="13:17" x14ac:dyDescent="0.2">
      <c r="M37" s="145">
        <v>10</v>
      </c>
      <c r="N37" s="146" t="s">
        <v>116</v>
      </c>
      <c r="O37" s="130" t="s">
        <v>32</v>
      </c>
      <c r="P37" s="191">
        <v>198.18</v>
      </c>
      <c r="Q37" s="192"/>
    </row>
    <row r="38" spans="13:17" x14ac:dyDescent="0.2">
      <c r="M38" s="143">
        <v>11</v>
      </c>
      <c r="N38" s="144" t="s">
        <v>117</v>
      </c>
      <c r="O38" s="132" t="s">
        <v>31</v>
      </c>
      <c r="P38" s="193">
        <v>215.72</v>
      </c>
      <c r="Q38" s="194"/>
    </row>
    <row r="39" spans="13:17" ht="13.5" thickBot="1" x14ac:dyDescent="0.25">
      <c r="M39" s="148">
        <v>12</v>
      </c>
      <c r="N39" s="149" t="s">
        <v>118</v>
      </c>
      <c r="O39" s="150" t="s">
        <v>32</v>
      </c>
      <c r="P39" s="195">
        <v>227.25</v>
      </c>
      <c r="Q39" s="196"/>
    </row>
  </sheetData>
  <sheetProtection selectLockedCells="1" sort="0" autoFilter="0"/>
  <sortState ref="A3:A21">
    <sortCondition ref="A3:A21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27">
    <mergeCell ref="DA1:DK1"/>
    <mergeCell ref="BS1:CD1"/>
    <mergeCell ref="BG1:BR1"/>
    <mergeCell ref="R1:AG1"/>
    <mergeCell ref="AH1:AT1"/>
    <mergeCell ref="M24:M27"/>
    <mergeCell ref="K1:L1"/>
    <mergeCell ref="A1:G1"/>
    <mergeCell ref="CE1:CO1"/>
    <mergeCell ref="CP1:CZ1"/>
    <mergeCell ref="M1:Q1"/>
    <mergeCell ref="AU1:BF1"/>
    <mergeCell ref="N24:N27"/>
    <mergeCell ref="O24:O27"/>
    <mergeCell ref="P28:Q28"/>
    <mergeCell ref="P29:Q29"/>
    <mergeCell ref="P24:Q27"/>
    <mergeCell ref="P30:Q30"/>
    <mergeCell ref="P31:Q31"/>
    <mergeCell ref="P33:Q33"/>
    <mergeCell ref="P32:Q32"/>
    <mergeCell ref="P34:Q34"/>
    <mergeCell ref="P35:Q35"/>
    <mergeCell ref="P36:Q36"/>
    <mergeCell ref="P37:Q37"/>
    <mergeCell ref="P38:Q38"/>
    <mergeCell ref="P39:Q39"/>
  </mergeCells>
  <phoneticPr fontId="1" type="noConversion"/>
  <conditionalFormatting sqref="B7:B8">
    <cfRule type="expression" dxfId="16" priority="41" stopIfTrue="1">
      <formula>#REF!&gt;1</formula>
    </cfRule>
  </conditionalFormatting>
  <conditionalFormatting sqref="B9">
    <cfRule type="expression" dxfId="15" priority="62" stopIfTrue="1">
      <formula>$C17&gt;1</formula>
    </cfRule>
  </conditionalFormatting>
  <conditionalFormatting sqref="B10:B11">
    <cfRule type="expression" dxfId="14" priority="32" stopIfTrue="1">
      <formula>#REF!&gt;1</formula>
    </cfRule>
  </conditionalFormatting>
  <conditionalFormatting sqref="B12:B15">
    <cfRule type="expression" dxfId="13" priority="3" stopIfTrue="1">
      <formula>$C20&gt;1</formula>
    </cfRule>
  </conditionalFormatting>
  <conditionalFormatting sqref="B17:B21">
    <cfRule type="expression" dxfId="12" priority="9" stopIfTrue="1">
      <formula>#REF!&gt;1</formula>
    </cfRule>
  </conditionalFormatting>
  <conditionalFormatting sqref="B3:G6">
    <cfRule type="expression" dxfId="11" priority="60" stopIfTrue="1">
      <formula>$C3&gt;1</formula>
    </cfRule>
  </conditionalFormatting>
  <conditionalFormatting sqref="B16:G16">
    <cfRule type="expression" dxfId="10" priority="6" stopIfTrue="1">
      <formula>$C16&gt;1</formula>
    </cfRule>
  </conditionalFormatting>
  <conditionalFormatting sqref="C17:G21">
    <cfRule type="expression" dxfId="9" priority="7" stopIfTrue="1">
      <formula>$C17&gt;1</formula>
    </cfRule>
  </conditionalFormatting>
  <conditionalFormatting sqref="M3:M21 C7:G15">
    <cfRule type="expression" dxfId="8" priority="2" stopIfTrue="1">
      <formula>$C3&gt;1</formula>
    </cfRule>
  </conditionalFormatting>
  <conditionalFormatting sqref="N24:O24 N28:O31">
    <cfRule type="expression" dxfId="7" priority="1" stopIfTrue="1">
      <formula>#REF!&gt;1</formula>
    </cfRule>
  </conditionalFormatting>
  <printOptions horizontalCentered="1" gridLines="1"/>
  <pageMargins left="0" right="0" top="0.51181102362204722" bottom="0.51181102362204722" header="0.23622047244094491" footer="0.23622047244094491"/>
  <pageSetup scale="55" fitToHeight="0" pageOrder="overThenDown" orientation="landscape" blackAndWhite="1" horizontalDpi="300" verticalDpi="300" r:id="rId1"/>
  <headerFooter alignWithMargins="0">
    <oddHeader>&amp;CPage &amp;P&amp;RODPL Mini-Match Score for August 1, 2023</oddHeader>
  </headerFooter>
  <colBreaks count="4" manualBreakCount="4">
    <brk id="17" max="1048575" man="1"/>
    <brk id="33" max="1048575" man="1"/>
    <brk id="82" max="23" man="1"/>
    <brk id="104" max="2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W69"/>
  <sheetViews>
    <sheetView topLeftCell="A28" zoomScaleNormal="100" workbookViewId="0">
      <selection activeCell="A36" sqref="A36:D51"/>
    </sheetView>
  </sheetViews>
  <sheetFormatPr defaultColWidth="6.42578125" defaultRowHeight="12.75" x14ac:dyDescent="0.2"/>
  <cols>
    <col min="1" max="1" width="3.28515625" style="4" bestFit="1" customWidth="1"/>
    <col min="2" max="2" width="15.28515625" customWidth="1"/>
    <col min="3" max="3" width="5.7109375" customWidth="1"/>
    <col min="4" max="4" width="8.42578125" customWidth="1"/>
    <col min="5" max="5" width="7.42578125" customWidth="1"/>
    <col min="6" max="6" width="5.28515625" customWidth="1"/>
    <col min="7" max="7" width="5.42578125" customWidth="1"/>
    <col min="8" max="8" width="5" customWidth="1"/>
    <col min="9" max="9" width="8.42578125" customWidth="1"/>
    <col min="10" max="10" width="3.7109375" customWidth="1"/>
    <col min="11" max="13" width="2.28515625" customWidth="1"/>
    <col min="14" max="14" width="3.42578125" customWidth="1"/>
    <col min="15" max="15" width="6.7109375" customWidth="1"/>
    <col min="16" max="16" width="4.42578125" customWidth="1"/>
    <col min="17" max="17" width="4.28515625" customWidth="1"/>
    <col min="18" max="18" width="8.42578125" style="3" customWidth="1"/>
    <col min="19" max="19" width="8.42578125" customWidth="1"/>
    <col min="20" max="20" width="3.7109375" customWidth="1"/>
    <col min="21" max="23" width="2.28515625" customWidth="1"/>
    <col min="24" max="24" width="3.42578125" customWidth="1"/>
    <col min="25" max="25" width="6.42578125" customWidth="1"/>
    <col min="26" max="26" width="4.42578125" customWidth="1"/>
    <col min="27" max="27" width="4.28515625" customWidth="1"/>
    <col min="28" max="28" width="6.42578125" customWidth="1"/>
    <col min="29" max="29" width="8.42578125" customWidth="1"/>
    <col min="30" max="30" width="3.7109375" customWidth="1"/>
    <col min="31" max="33" width="2.28515625" customWidth="1"/>
    <col min="34" max="34" width="3.42578125" customWidth="1"/>
    <col min="35" max="35" width="6.42578125" customWidth="1"/>
    <col min="36" max="36" width="4.42578125" customWidth="1"/>
    <col min="37" max="37" width="4.28515625" customWidth="1"/>
    <col min="38" max="38" width="6.42578125" customWidth="1"/>
    <col min="39" max="39" width="8.42578125" customWidth="1"/>
    <col min="40" max="40" width="3.7109375" customWidth="1"/>
    <col min="41" max="43" width="2.28515625" customWidth="1"/>
    <col min="44" max="44" width="3.42578125" customWidth="1"/>
    <col min="46" max="46" width="4.42578125" customWidth="1"/>
    <col min="47" max="47" width="4.28515625" customWidth="1"/>
    <col min="49" max="49" width="8.42578125" customWidth="1"/>
    <col min="50" max="50" width="3.7109375" customWidth="1"/>
    <col min="51" max="53" width="2.28515625" customWidth="1"/>
    <col min="54" max="54" width="3.42578125" customWidth="1"/>
    <col min="56" max="56" width="4.42578125" customWidth="1"/>
    <col min="57" max="57" width="4.28515625" customWidth="1"/>
    <col min="59" max="59" width="8.42578125" customWidth="1"/>
    <col min="60" max="60" width="3.7109375" customWidth="1"/>
    <col min="61" max="63" width="2.28515625" customWidth="1"/>
    <col min="64" max="64" width="3.42578125" customWidth="1"/>
    <col min="66" max="66" width="4.42578125" customWidth="1"/>
    <col min="67" max="67" width="4.28515625" customWidth="1"/>
  </cols>
  <sheetData>
    <row r="1" spans="1:68" ht="27" customHeight="1" thickTop="1" x14ac:dyDescent="0.2">
      <c r="A1" s="216" t="s">
        <v>21</v>
      </c>
      <c r="B1" s="216"/>
      <c r="C1" s="216"/>
      <c r="D1" s="217" t="s">
        <v>30</v>
      </c>
      <c r="E1" s="220"/>
      <c r="F1" s="220"/>
      <c r="G1" s="220"/>
      <c r="H1" s="221"/>
      <c r="I1" s="216" t="s">
        <v>20</v>
      </c>
      <c r="J1" s="216"/>
      <c r="K1" s="216"/>
      <c r="L1" s="216"/>
      <c r="M1" s="216"/>
      <c r="N1" s="216"/>
      <c r="O1" s="216"/>
      <c r="P1" s="216"/>
      <c r="Q1" s="216"/>
      <c r="R1" s="216"/>
      <c r="S1" s="216" t="s">
        <v>23</v>
      </c>
      <c r="T1" s="216"/>
      <c r="U1" s="216"/>
      <c r="V1" s="216"/>
      <c r="W1" s="216"/>
      <c r="X1" s="216"/>
      <c r="Y1" s="216"/>
      <c r="Z1" s="216"/>
      <c r="AA1" s="216"/>
      <c r="AB1" s="216"/>
      <c r="AC1" s="216" t="s">
        <v>24</v>
      </c>
      <c r="AD1" s="216"/>
      <c r="AE1" s="216"/>
      <c r="AF1" s="216"/>
      <c r="AG1" s="216"/>
      <c r="AH1" s="216"/>
      <c r="AI1" s="216"/>
      <c r="AJ1" s="216"/>
      <c r="AK1" s="216"/>
      <c r="AL1" s="216"/>
      <c r="AM1" s="217" t="s">
        <v>25</v>
      </c>
      <c r="AN1" s="218"/>
      <c r="AO1" s="218"/>
      <c r="AP1" s="218"/>
      <c r="AQ1" s="218"/>
      <c r="AR1" s="218"/>
      <c r="AS1" s="218"/>
      <c r="AT1" s="218"/>
      <c r="AU1" s="218"/>
      <c r="AV1" s="219"/>
      <c r="AW1" s="217" t="s">
        <v>26</v>
      </c>
      <c r="AX1" s="218"/>
      <c r="AY1" s="218"/>
      <c r="AZ1" s="218"/>
      <c r="BA1" s="218"/>
      <c r="BB1" s="218"/>
      <c r="BC1" s="218"/>
      <c r="BD1" s="218"/>
      <c r="BE1" s="218"/>
      <c r="BF1" s="219"/>
      <c r="BG1" s="217" t="s">
        <v>27</v>
      </c>
      <c r="BH1" s="218"/>
      <c r="BI1" s="218"/>
      <c r="BJ1" s="218"/>
      <c r="BK1" s="218"/>
      <c r="BL1" s="218"/>
      <c r="BM1" s="218"/>
      <c r="BN1" s="218"/>
      <c r="BO1" s="218"/>
      <c r="BP1" s="219"/>
    </row>
    <row r="2" spans="1:68" ht="42" customHeight="1" thickBot="1" x14ac:dyDescent="0.25">
      <c r="A2" s="55" t="s">
        <v>91</v>
      </c>
      <c r="B2" s="24" t="s">
        <v>84</v>
      </c>
      <c r="C2" s="25" t="s">
        <v>19</v>
      </c>
      <c r="D2" s="30" t="s">
        <v>71</v>
      </c>
      <c r="E2" s="31" t="s">
        <v>68</v>
      </c>
      <c r="F2" s="28" t="s">
        <v>69</v>
      </c>
      <c r="G2" s="34" t="s">
        <v>70</v>
      </c>
      <c r="H2" s="35" t="s">
        <v>67</v>
      </c>
      <c r="I2" s="23" t="s">
        <v>51</v>
      </c>
      <c r="J2" s="24" t="s">
        <v>50</v>
      </c>
      <c r="K2" s="24" t="s">
        <v>58</v>
      </c>
      <c r="L2" s="24" t="s">
        <v>59</v>
      </c>
      <c r="M2" s="24" t="s">
        <v>60</v>
      </c>
      <c r="N2" s="28" t="s">
        <v>61</v>
      </c>
      <c r="O2" s="29" t="s">
        <v>62</v>
      </c>
      <c r="P2" s="24" t="s">
        <v>66</v>
      </c>
      <c r="Q2" s="24" t="s">
        <v>63</v>
      </c>
      <c r="R2" s="25" t="s">
        <v>64</v>
      </c>
      <c r="S2" s="23" t="s">
        <v>51</v>
      </c>
      <c r="T2" s="24" t="s">
        <v>50</v>
      </c>
      <c r="U2" s="24" t="s">
        <v>58</v>
      </c>
      <c r="V2" s="24" t="s">
        <v>59</v>
      </c>
      <c r="W2" s="50" t="s">
        <v>60</v>
      </c>
      <c r="X2" s="24" t="s">
        <v>61</v>
      </c>
      <c r="Y2" s="29" t="s">
        <v>62</v>
      </c>
      <c r="Z2" s="24" t="s">
        <v>66</v>
      </c>
      <c r="AA2" s="24" t="s">
        <v>63</v>
      </c>
      <c r="AB2" s="25" t="s">
        <v>64</v>
      </c>
      <c r="AC2" s="23" t="s">
        <v>51</v>
      </c>
      <c r="AD2" s="24" t="s">
        <v>50</v>
      </c>
      <c r="AE2" s="24" t="s">
        <v>58</v>
      </c>
      <c r="AF2" s="24" t="s">
        <v>59</v>
      </c>
      <c r="AG2" s="24" t="s">
        <v>60</v>
      </c>
      <c r="AH2" s="24" t="s">
        <v>61</v>
      </c>
      <c r="AI2" s="29" t="s">
        <v>62</v>
      </c>
      <c r="AJ2" s="24" t="s">
        <v>66</v>
      </c>
      <c r="AK2" s="24" t="s">
        <v>63</v>
      </c>
      <c r="AL2" s="25" t="s">
        <v>64</v>
      </c>
      <c r="AM2" s="23" t="s">
        <v>51</v>
      </c>
      <c r="AN2" s="24" t="s">
        <v>50</v>
      </c>
      <c r="AO2" s="24" t="s">
        <v>58</v>
      </c>
      <c r="AP2" s="24" t="s">
        <v>59</v>
      </c>
      <c r="AQ2" s="24" t="s">
        <v>60</v>
      </c>
      <c r="AR2" s="24" t="s">
        <v>61</v>
      </c>
      <c r="AS2" s="29" t="s">
        <v>62</v>
      </c>
      <c r="AT2" s="24" t="s">
        <v>66</v>
      </c>
      <c r="AU2" s="24" t="s">
        <v>63</v>
      </c>
      <c r="AV2" s="25" t="s">
        <v>64</v>
      </c>
      <c r="AW2" s="23" t="s">
        <v>51</v>
      </c>
      <c r="AX2" s="24" t="s">
        <v>50</v>
      </c>
      <c r="AY2" s="24" t="s">
        <v>58</v>
      </c>
      <c r="AZ2" s="24" t="s">
        <v>59</v>
      </c>
      <c r="BA2" s="24" t="s">
        <v>60</v>
      </c>
      <c r="BB2" s="24" t="s">
        <v>61</v>
      </c>
      <c r="BC2" s="29" t="s">
        <v>62</v>
      </c>
      <c r="BD2" s="24" t="s">
        <v>66</v>
      </c>
      <c r="BE2" s="24" t="s">
        <v>63</v>
      </c>
      <c r="BF2" s="25" t="s">
        <v>64</v>
      </c>
      <c r="BG2" s="23" t="s">
        <v>51</v>
      </c>
      <c r="BH2" s="24" t="s">
        <v>50</v>
      </c>
      <c r="BI2" s="24" t="s">
        <v>58</v>
      </c>
      <c r="BJ2" s="24" t="s">
        <v>59</v>
      </c>
      <c r="BK2" s="24" t="s">
        <v>60</v>
      </c>
      <c r="BL2" s="24" t="s">
        <v>61</v>
      </c>
      <c r="BM2" s="29" t="s">
        <v>62</v>
      </c>
      <c r="BN2" s="24" t="s">
        <v>66</v>
      </c>
      <c r="BO2" s="24" t="s">
        <v>63</v>
      </c>
      <c r="BP2" s="25" t="s">
        <v>64</v>
      </c>
    </row>
    <row r="3" spans="1:68" s="103" customFormat="1" ht="12.75" customHeight="1" thickTop="1" x14ac:dyDescent="0.2">
      <c r="A3" s="90">
        <v>1</v>
      </c>
      <c r="B3" s="152"/>
      <c r="C3" s="91"/>
      <c r="D3" s="118">
        <f>(E3+F3+G3)</f>
        <v>0</v>
      </c>
      <c r="E3" s="92">
        <f>(I3+S3+AC3+AM3+AW3+BG3)</f>
        <v>0</v>
      </c>
      <c r="F3" s="93">
        <f>(Q3+AA3+AK3+AU3+BE3+BO3)</f>
        <v>0</v>
      </c>
      <c r="G3" s="94">
        <f>(P3+Z3+AJ3+AT3+BD3+BN3)</f>
        <v>0</v>
      </c>
      <c r="H3" s="95">
        <f>(J3+T3+AD3+AN3+AX3+BH3)</f>
        <v>0</v>
      </c>
      <c r="I3" s="96"/>
      <c r="J3" s="97"/>
      <c r="K3" s="97"/>
      <c r="L3" s="97"/>
      <c r="M3" s="97"/>
      <c r="N3" s="98"/>
      <c r="O3" s="99">
        <f>(I3)</f>
        <v>0</v>
      </c>
      <c r="P3" s="100">
        <f>(J3/2)</f>
        <v>0</v>
      </c>
      <c r="Q3" s="101">
        <f>(K3*5)+(L3*5)+(M3*5)+(N3*20)</f>
        <v>0</v>
      </c>
      <c r="R3" s="102">
        <f>(O3+P3+Q3)</f>
        <v>0</v>
      </c>
      <c r="S3" s="96"/>
      <c r="T3" s="97"/>
      <c r="U3" s="97"/>
      <c r="V3" s="97"/>
      <c r="W3" s="97"/>
      <c r="X3" s="97"/>
      <c r="Y3" s="99">
        <f t="shared" ref="Y3:Y34" si="0">(S3)</f>
        <v>0</v>
      </c>
      <c r="Z3" s="100">
        <f>(T3/2)</f>
        <v>0</v>
      </c>
      <c r="AA3" s="101">
        <f t="shared" ref="AA3:AA34" si="1">(U3*5)+(V3*5)+(W3*5)+(X3*20)</f>
        <v>0</v>
      </c>
      <c r="AB3" s="102">
        <f>(Y3+Z3+AA3)</f>
        <v>0</v>
      </c>
      <c r="AC3" s="96"/>
      <c r="AD3" s="97"/>
      <c r="AE3" s="97"/>
      <c r="AF3" s="97"/>
      <c r="AG3" s="97"/>
      <c r="AH3" s="97"/>
      <c r="AI3" s="99">
        <f t="shared" ref="AI3:AI34" si="2">(AC3)</f>
        <v>0</v>
      </c>
      <c r="AJ3" s="100">
        <f>(AD3/2)</f>
        <v>0</v>
      </c>
      <c r="AK3" s="101">
        <f t="shared" ref="AK3:AK34" si="3">(AE3*5)+(AF3*5)+(AG3*5)+(AH3*20)</f>
        <v>0</v>
      </c>
      <c r="AL3" s="102">
        <f t="shared" ref="AL3:AL34" si="4">(AI3+AJ3+AK3)</f>
        <v>0</v>
      </c>
      <c r="AM3" s="96"/>
      <c r="AN3" s="97"/>
      <c r="AO3" s="97"/>
      <c r="AP3" s="97"/>
      <c r="AQ3" s="97"/>
      <c r="AR3" s="97"/>
      <c r="AS3" s="99">
        <f>(AM3)</f>
        <v>0</v>
      </c>
      <c r="AT3" s="100">
        <f>(AN3/2)</f>
        <v>0</v>
      </c>
      <c r="AU3" s="101">
        <f t="shared" ref="AU3:AU34" si="5">(AO3*5)+(AP3*5)+(AQ3*5)+(AR3*20)</f>
        <v>0</v>
      </c>
      <c r="AV3" s="102">
        <f t="shared" ref="AV3:AV34" si="6">(AS3+AT3+AU3)</f>
        <v>0</v>
      </c>
      <c r="AW3" s="96"/>
      <c r="AX3" s="97"/>
      <c r="AY3" s="97"/>
      <c r="AZ3" s="97"/>
      <c r="BA3" s="97"/>
      <c r="BB3" s="97"/>
      <c r="BC3" s="99">
        <f t="shared" ref="BC3:BC34" si="7">(AW3)</f>
        <v>0</v>
      </c>
      <c r="BD3" s="100">
        <f>(AX3/2)</f>
        <v>0</v>
      </c>
      <c r="BE3" s="101">
        <f t="shared" ref="BE3:BE34" si="8">(AY3*5)+(AZ3*5)+(BA3*5)+(BB3*20)</f>
        <v>0</v>
      </c>
      <c r="BF3" s="102">
        <f t="shared" ref="BF3:BF34" si="9">(BC3+BD3+BE3)</f>
        <v>0</v>
      </c>
      <c r="BG3" s="96"/>
      <c r="BH3" s="97"/>
      <c r="BI3" s="97"/>
      <c r="BJ3" s="97"/>
      <c r="BK3" s="97"/>
      <c r="BL3" s="97"/>
      <c r="BM3" s="99">
        <f t="shared" ref="BM3:BM34" si="10">(BG3)</f>
        <v>0</v>
      </c>
      <c r="BN3" s="100">
        <f>(BH3/2)</f>
        <v>0</v>
      </c>
      <c r="BO3" s="101">
        <f t="shared" ref="BO3:BO34" si="11">(BI3*5)+(BJ3*5)+(BK3*5)+(BL3*20)</f>
        <v>0</v>
      </c>
      <c r="BP3" s="102">
        <f t="shared" ref="BP3:BP34" si="12">(BM3+BN3+BO3)</f>
        <v>0</v>
      </c>
    </row>
    <row r="4" spans="1:68" ht="12.75" customHeight="1" x14ac:dyDescent="0.2">
      <c r="A4" s="72">
        <v>2</v>
      </c>
      <c r="B4" s="153"/>
      <c r="C4" s="47"/>
      <c r="D4" s="54">
        <f>(E4+F4+G4)</f>
        <v>0</v>
      </c>
      <c r="E4" s="33">
        <f t="shared" ref="E4:E21" si="13">(I4+S4+AC4+AM4+AW4+BG4)</f>
        <v>0</v>
      </c>
      <c r="F4" s="56">
        <f t="shared" ref="F4:F34" si="14">(Q4+AA4+AK4+AU4+BE4+BO4)</f>
        <v>0</v>
      </c>
      <c r="G4" s="36">
        <f t="shared" ref="G4:G34" si="15">(P4+Z4+AJ4+AT4+BD4+BN4)</f>
        <v>0</v>
      </c>
      <c r="H4" s="37">
        <f t="shared" ref="H4:H34" si="16">(J4+T4+AD4+AN4+AX4+BH4)</f>
        <v>0</v>
      </c>
      <c r="I4" s="19"/>
      <c r="J4" s="2"/>
      <c r="K4" s="2"/>
      <c r="L4" s="2"/>
      <c r="M4" s="2"/>
      <c r="N4" s="20"/>
      <c r="O4" s="6">
        <f t="shared" ref="O4:O34" si="17">(I4)</f>
        <v>0</v>
      </c>
      <c r="P4" s="15">
        <f t="shared" ref="P4:P34" si="18">(J4/2)</f>
        <v>0</v>
      </c>
      <c r="Q4" s="5">
        <f>(K4*5)+(L4*5)+(M4*5)+(N4*20)</f>
        <v>0</v>
      </c>
      <c r="R4" s="16">
        <f>(O4+P4+Q4)</f>
        <v>0</v>
      </c>
      <c r="S4" s="19"/>
      <c r="T4" s="2"/>
      <c r="U4" s="2"/>
      <c r="V4" s="2"/>
      <c r="W4" s="2"/>
      <c r="X4" s="2"/>
      <c r="Y4" s="6">
        <f t="shared" si="0"/>
        <v>0</v>
      </c>
      <c r="Z4" s="15">
        <f t="shared" ref="Z4:Z34" si="19">(T4/2)</f>
        <v>0</v>
      </c>
      <c r="AA4" s="5">
        <f t="shared" si="1"/>
        <v>0</v>
      </c>
      <c r="AB4" s="16">
        <f t="shared" ref="AB4:AB34" si="20">(Y4+Z4+AA4)</f>
        <v>0</v>
      </c>
      <c r="AC4" s="19"/>
      <c r="AD4" s="2"/>
      <c r="AE4" s="2"/>
      <c r="AF4" s="2"/>
      <c r="AG4" s="2"/>
      <c r="AH4" s="2"/>
      <c r="AI4" s="6">
        <f t="shared" si="2"/>
        <v>0</v>
      </c>
      <c r="AJ4" s="15">
        <f t="shared" ref="AJ4:AJ34" si="21">(AD4/2)</f>
        <v>0</v>
      </c>
      <c r="AK4" s="5">
        <f t="shared" si="3"/>
        <v>0</v>
      </c>
      <c r="AL4" s="16">
        <f t="shared" si="4"/>
        <v>0</v>
      </c>
      <c r="AM4" s="19"/>
      <c r="AN4" s="2"/>
      <c r="AO4" s="2"/>
      <c r="AP4" s="2"/>
      <c r="AQ4" s="2"/>
      <c r="AR4" s="2"/>
      <c r="AS4" s="6"/>
      <c r="AT4" s="15">
        <f t="shared" ref="AT4:AT34" si="22">(AN4/2)</f>
        <v>0</v>
      </c>
      <c r="AU4" s="5">
        <f t="shared" si="5"/>
        <v>0</v>
      </c>
      <c r="AV4" s="16">
        <f t="shared" si="6"/>
        <v>0</v>
      </c>
      <c r="AW4" s="19"/>
      <c r="AX4" s="2"/>
      <c r="AY4" s="2"/>
      <c r="AZ4" s="2"/>
      <c r="BA4" s="2"/>
      <c r="BB4" s="2"/>
      <c r="BC4" s="6">
        <f t="shared" si="7"/>
        <v>0</v>
      </c>
      <c r="BD4" s="15">
        <f t="shared" ref="BD4:BD34" si="23">(AX4/2)</f>
        <v>0</v>
      </c>
      <c r="BE4" s="5">
        <f t="shared" si="8"/>
        <v>0</v>
      </c>
      <c r="BF4" s="16">
        <f t="shared" si="9"/>
        <v>0</v>
      </c>
      <c r="BG4" s="19"/>
      <c r="BH4" s="2"/>
      <c r="BI4" s="2"/>
      <c r="BJ4" s="2"/>
      <c r="BK4" s="2"/>
      <c r="BL4" s="2"/>
      <c r="BM4" s="6">
        <f t="shared" si="10"/>
        <v>0</v>
      </c>
      <c r="BN4" s="15">
        <f t="shared" ref="BN4:BN34" si="24">(BH4/2)</f>
        <v>0</v>
      </c>
      <c r="BO4" s="5">
        <f t="shared" si="11"/>
        <v>0</v>
      </c>
      <c r="BP4" s="16">
        <f t="shared" si="12"/>
        <v>0</v>
      </c>
    </row>
    <row r="5" spans="1:68" s="103" customFormat="1" ht="12.75" customHeight="1" x14ac:dyDescent="0.2">
      <c r="A5" s="104">
        <v>3</v>
      </c>
      <c r="B5" s="152"/>
      <c r="C5" s="105"/>
      <c r="D5" s="118">
        <f t="shared" ref="D5:D34" si="25">(E5+F5+G5)</f>
        <v>0</v>
      </c>
      <c r="E5" s="92">
        <f t="shared" si="13"/>
        <v>0</v>
      </c>
      <c r="F5" s="93">
        <f t="shared" si="14"/>
        <v>0</v>
      </c>
      <c r="G5" s="94">
        <f t="shared" si="15"/>
        <v>0</v>
      </c>
      <c r="H5" s="95">
        <f t="shared" si="16"/>
        <v>0</v>
      </c>
      <c r="I5" s="96"/>
      <c r="J5" s="97"/>
      <c r="K5" s="97"/>
      <c r="L5" s="97"/>
      <c r="M5" s="97"/>
      <c r="N5" s="98"/>
      <c r="O5" s="99">
        <f t="shared" si="17"/>
        <v>0</v>
      </c>
      <c r="P5" s="100">
        <f t="shared" si="18"/>
        <v>0</v>
      </c>
      <c r="Q5" s="101">
        <f>(K5*5)+(L5*5)+(M5*5)+(N5*20)</f>
        <v>0</v>
      </c>
      <c r="R5" s="102">
        <f>(O5+P5+Q5)</f>
        <v>0</v>
      </c>
      <c r="S5" s="96"/>
      <c r="T5" s="97"/>
      <c r="U5" s="97"/>
      <c r="V5" s="97"/>
      <c r="W5" s="97"/>
      <c r="X5" s="97"/>
      <c r="Y5" s="99">
        <f t="shared" si="0"/>
        <v>0</v>
      </c>
      <c r="Z5" s="100">
        <f t="shared" si="19"/>
        <v>0</v>
      </c>
      <c r="AA5" s="101">
        <f t="shared" si="1"/>
        <v>0</v>
      </c>
      <c r="AB5" s="102">
        <f t="shared" si="20"/>
        <v>0</v>
      </c>
      <c r="AC5" s="96"/>
      <c r="AD5" s="97"/>
      <c r="AE5" s="97"/>
      <c r="AF5" s="97"/>
      <c r="AG5" s="97"/>
      <c r="AH5" s="97"/>
      <c r="AI5" s="99">
        <f t="shared" si="2"/>
        <v>0</v>
      </c>
      <c r="AJ5" s="100">
        <f t="shared" si="21"/>
        <v>0</v>
      </c>
      <c r="AK5" s="101">
        <f t="shared" si="3"/>
        <v>0</v>
      </c>
      <c r="AL5" s="102">
        <f t="shared" si="4"/>
        <v>0</v>
      </c>
      <c r="AM5" s="96"/>
      <c r="AN5" s="97"/>
      <c r="AO5" s="97"/>
      <c r="AP5" s="97"/>
      <c r="AQ5" s="97"/>
      <c r="AR5" s="97"/>
      <c r="AS5" s="99"/>
      <c r="AT5" s="100">
        <f t="shared" si="22"/>
        <v>0</v>
      </c>
      <c r="AU5" s="101">
        <f t="shared" si="5"/>
        <v>0</v>
      </c>
      <c r="AV5" s="102">
        <f t="shared" si="6"/>
        <v>0</v>
      </c>
      <c r="AW5" s="96"/>
      <c r="AX5" s="97"/>
      <c r="AY5" s="97"/>
      <c r="AZ5" s="97"/>
      <c r="BA5" s="97"/>
      <c r="BB5" s="97"/>
      <c r="BC5" s="99">
        <f t="shared" si="7"/>
        <v>0</v>
      </c>
      <c r="BD5" s="100">
        <f t="shared" si="23"/>
        <v>0</v>
      </c>
      <c r="BE5" s="101">
        <f t="shared" si="8"/>
        <v>0</v>
      </c>
      <c r="BF5" s="102">
        <f t="shared" si="9"/>
        <v>0</v>
      </c>
      <c r="BG5" s="96"/>
      <c r="BH5" s="97"/>
      <c r="BI5" s="97"/>
      <c r="BJ5" s="97"/>
      <c r="BK5" s="97"/>
      <c r="BL5" s="97"/>
      <c r="BM5" s="99">
        <f t="shared" si="10"/>
        <v>0</v>
      </c>
      <c r="BN5" s="100">
        <f t="shared" si="24"/>
        <v>0</v>
      </c>
      <c r="BO5" s="101">
        <f t="shared" si="11"/>
        <v>0</v>
      </c>
      <c r="BP5" s="102">
        <f t="shared" si="12"/>
        <v>0</v>
      </c>
    </row>
    <row r="6" spans="1:68" ht="12.75" customHeight="1" x14ac:dyDescent="0.2">
      <c r="A6" s="72">
        <v>4</v>
      </c>
      <c r="B6" s="153"/>
      <c r="C6" s="47"/>
      <c r="D6" s="54">
        <f t="shared" si="25"/>
        <v>0</v>
      </c>
      <c r="E6" s="33">
        <f t="shared" si="13"/>
        <v>0</v>
      </c>
      <c r="F6" s="56">
        <f t="shared" si="14"/>
        <v>0</v>
      </c>
      <c r="G6" s="36">
        <f t="shared" si="15"/>
        <v>0</v>
      </c>
      <c r="H6" s="37">
        <f t="shared" si="16"/>
        <v>0</v>
      </c>
      <c r="I6" s="19"/>
      <c r="J6" s="2"/>
      <c r="K6" s="2"/>
      <c r="L6" s="2"/>
      <c r="M6" s="2"/>
      <c r="N6" s="20"/>
      <c r="O6" s="6">
        <f t="shared" si="17"/>
        <v>0</v>
      </c>
      <c r="P6" s="81">
        <f t="shared" si="18"/>
        <v>0</v>
      </c>
      <c r="Q6" s="5">
        <f t="shared" ref="Q6:Q34" si="26">(K6*5)+(L6*5)+(M6*5)+(N6*20)</f>
        <v>0</v>
      </c>
      <c r="R6" s="16">
        <f>(O6+P6+Q6)</f>
        <v>0</v>
      </c>
      <c r="S6" s="19"/>
      <c r="T6" s="2"/>
      <c r="U6" s="2"/>
      <c r="V6" s="2"/>
      <c r="W6" s="2"/>
      <c r="X6" s="2"/>
      <c r="Y6" s="6">
        <f t="shared" si="0"/>
        <v>0</v>
      </c>
      <c r="Z6" s="15">
        <f t="shared" si="19"/>
        <v>0</v>
      </c>
      <c r="AA6" s="5">
        <f t="shared" si="1"/>
        <v>0</v>
      </c>
      <c r="AB6" s="16">
        <f t="shared" si="20"/>
        <v>0</v>
      </c>
      <c r="AC6" s="19"/>
      <c r="AD6" s="2"/>
      <c r="AE6" s="2"/>
      <c r="AF6" s="2"/>
      <c r="AG6" s="2"/>
      <c r="AH6" s="2"/>
      <c r="AI6" s="6">
        <f t="shared" si="2"/>
        <v>0</v>
      </c>
      <c r="AJ6" s="15">
        <f t="shared" si="21"/>
        <v>0</v>
      </c>
      <c r="AK6" s="5">
        <f t="shared" si="3"/>
        <v>0</v>
      </c>
      <c r="AL6" s="16">
        <f t="shared" si="4"/>
        <v>0</v>
      </c>
      <c r="AM6" s="19"/>
      <c r="AN6" s="2"/>
      <c r="AO6" s="2"/>
      <c r="AP6" s="2"/>
      <c r="AQ6" s="2"/>
      <c r="AR6" s="2"/>
      <c r="AS6" s="6"/>
      <c r="AT6" s="15">
        <f t="shared" si="22"/>
        <v>0</v>
      </c>
      <c r="AU6" s="5">
        <f t="shared" si="5"/>
        <v>0</v>
      </c>
      <c r="AV6" s="16">
        <f t="shared" si="6"/>
        <v>0</v>
      </c>
      <c r="AW6" s="19"/>
      <c r="AX6" s="2"/>
      <c r="AY6" s="2"/>
      <c r="AZ6" s="2"/>
      <c r="BA6" s="2"/>
      <c r="BB6" s="2"/>
      <c r="BC6" s="6">
        <f t="shared" si="7"/>
        <v>0</v>
      </c>
      <c r="BD6" s="15">
        <f t="shared" si="23"/>
        <v>0</v>
      </c>
      <c r="BE6" s="5">
        <f t="shared" si="8"/>
        <v>0</v>
      </c>
      <c r="BF6" s="16">
        <f t="shared" si="9"/>
        <v>0</v>
      </c>
      <c r="BG6" s="19"/>
      <c r="BH6" s="2"/>
      <c r="BI6" s="2"/>
      <c r="BJ6" s="2"/>
      <c r="BK6" s="2"/>
      <c r="BL6" s="2"/>
      <c r="BM6" s="6">
        <f t="shared" si="10"/>
        <v>0</v>
      </c>
      <c r="BN6" s="15">
        <f t="shared" si="24"/>
        <v>0</v>
      </c>
      <c r="BO6" s="5">
        <f t="shared" si="11"/>
        <v>0</v>
      </c>
      <c r="BP6" s="16">
        <f t="shared" si="12"/>
        <v>0</v>
      </c>
    </row>
    <row r="7" spans="1:68" s="103" customFormat="1" ht="12.75" customHeight="1" x14ac:dyDescent="0.2">
      <c r="A7" s="104">
        <v>5</v>
      </c>
      <c r="B7" s="152"/>
      <c r="C7" s="105"/>
      <c r="D7" s="118">
        <f t="shared" si="25"/>
        <v>0</v>
      </c>
      <c r="E7" s="92">
        <f t="shared" si="13"/>
        <v>0</v>
      </c>
      <c r="F7" s="93">
        <f t="shared" si="14"/>
        <v>0</v>
      </c>
      <c r="G7" s="94">
        <f t="shared" si="15"/>
        <v>0</v>
      </c>
      <c r="H7" s="95">
        <f t="shared" si="16"/>
        <v>0</v>
      </c>
      <c r="I7" s="96"/>
      <c r="J7" s="97"/>
      <c r="K7" s="97"/>
      <c r="L7" s="97"/>
      <c r="M7" s="97"/>
      <c r="N7" s="98"/>
      <c r="O7" s="99">
        <f t="shared" si="17"/>
        <v>0</v>
      </c>
      <c r="P7" s="100">
        <f t="shared" si="18"/>
        <v>0</v>
      </c>
      <c r="Q7" s="101">
        <f t="shared" si="26"/>
        <v>0</v>
      </c>
      <c r="R7" s="102">
        <f t="shared" ref="R7:R34" si="27">(O7+P7+Q7)</f>
        <v>0</v>
      </c>
      <c r="S7" s="96"/>
      <c r="T7" s="97"/>
      <c r="U7" s="97"/>
      <c r="V7" s="97"/>
      <c r="W7" s="97"/>
      <c r="X7" s="97"/>
      <c r="Y7" s="99">
        <f t="shared" si="0"/>
        <v>0</v>
      </c>
      <c r="Z7" s="100">
        <f t="shared" si="19"/>
        <v>0</v>
      </c>
      <c r="AA7" s="101">
        <f t="shared" si="1"/>
        <v>0</v>
      </c>
      <c r="AB7" s="102">
        <f t="shared" si="20"/>
        <v>0</v>
      </c>
      <c r="AC7" s="96"/>
      <c r="AD7" s="97"/>
      <c r="AE7" s="97"/>
      <c r="AF7" s="97"/>
      <c r="AG7" s="97"/>
      <c r="AH7" s="97"/>
      <c r="AI7" s="99">
        <f t="shared" si="2"/>
        <v>0</v>
      </c>
      <c r="AJ7" s="100">
        <f t="shared" si="21"/>
        <v>0</v>
      </c>
      <c r="AK7" s="101">
        <f t="shared" si="3"/>
        <v>0</v>
      </c>
      <c r="AL7" s="102">
        <f t="shared" si="4"/>
        <v>0</v>
      </c>
      <c r="AM7" s="96"/>
      <c r="AN7" s="97"/>
      <c r="AO7" s="97"/>
      <c r="AP7" s="97"/>
      <c r="AQ7" s="97"/>
      <c r="AR7" s="97"/>
      <c r="AS7" s="99"/>
      <c r="AT7" s="100">
        <f t="shared" si="22"/>
        <v>0</v>
      </c>
      <c r="AU7" s="101">
        <f t="shared" si="5"/>
        <v>0</v>
      </c>
      <c r="AV7" s="102">
        <f t="shared" si="6"/>
        <v>0</v>
      </c>
      <c r="AW7" s="96"/>
      <c r="AX7" s="97"/>
      <c r="AY7" s="97"/>
      <c r="AZ7" s="97"/>
      <c r="BA7" s="97"/>
      <c r="BB7" s="97"/>
      <c r="BC7" s="99">
        <f t="shared" si="7"/>
        <v>0</v>
      </c>
      <c r="BD7" s="100">
        <f t="shared" si="23"/>
        <v>0</v>
      </c>
      <c r="BE7" s="101">
        <f t="shared" si="8"/>
        <v>0</v>
      </c>
      <c r="BF7" s="102">
        <f t="shared" si="9"/>
        <v>0</v>
      </c>
      <c r="BG7" s="96"/>
      <c r="BH7" s="97"/>
      <c r="BI7" s="97"/>
      <c r="BJ7" s="97"/>
      <c r="BK7" s="97"/>
      <c r="BL7" s="97"/>
      <c r="BM7" s="99">
        <f t="shared" si="10"/>
        <v>0</v>
      </c>
      <c r="BN7" s="100">
        <f t="shared" si="24"/>
        <v>0</v>
      </c>
      <c r="BO7" s="101">
        <f t="shared" si="11"/>
        <v>0</v>
      </c>
      <c r="BP7" s="102">
        <f t="shared" si="12"/>
        <v>0</v>
      </c>
    </row>
    <row r="8" spans="1:68" ht="12.75" customHeight="1" x14ac:dyDescent="0.2">
      <c r="A8" s="72">
        <v>6</v>
      </c>
      <c r="B8" s="153"/>
      <c r="C8" s="48"/>
      <c r="D8" s="54">
        <f t="shared" si="25"/>
        <v>0</v>
      </c>
      <c r="E8" s="33">
        <f t="shared" si="13"/>
        <v>0</v>
      </c>
      <c r="F8" s="56">
        <f t="shared" si="14"/>
        <v>0</v>
      </c>
      <c r="G8" s="36">
        <f t="shared" si="15"/>
        <v>0</v>
      </c>
      <c r="H8" s="37">
        <f t="shared" si="16"/>
        <v>0</v>
      </c>
      <c r="I8" s="19"/>
      <c r="J8" s="2"/>
      <c r="K8" s="2"/>
      <c r="L8" s="2"/>
      <c r="M8" s="2"/>
      <c r="N8" s="20"/>
      <c r="O8" s="6">
        <f t="shared" si="17"/>
        <v>0</v>
      </c>
      <c r="P8" s="15">
        <f t="shared" si="18"/>
        <v>0</v>
      </c>
      <c r="Q8" s="5">
        <f t="shared" si="26"/>
        <v>0</v>
      </c>
      <c r="R8" s="16">
        <f t="shared" si="27"/>
        <v>0</v>
      </c>
      <c r="S8" s="19"/>
      <c r="T8" s="2"/>
      <c r="U8" s="2"/>
      <c r="V8" s="2"/>
      <c r="W8" s="2"/>
      <c r="X8" s="2"/>
      <c r="Y8" s="6">
        <f t="shared" si="0"/>
        <v>0</v>
      </c>
      <c r="Z8" s="15">
        <f t="shared" si="19"/>
        <v>0</v>
      </c>
      <c r="AA8" s="5">
        <f t="shared" si="1"/>
        <v>0</v>
      </c>
      <c r="AB8" s="16">
        <f t="shared" si="20"/>
        <v>0</v>
      </c>
      <c r="AC8" s="19"/>
      <c r="AD8" s="2"/>
      <c r="AE8" s="2"/>
      <c r="AF8" s="2"/>
      <c r="AG8" s="2"/>
      <c r="AH8" s="2"/>
      <c r="AI8" s="6">
        <f t="shared" si="2"/>
        <v>0</v>
      </c>
      <c r="AJ8" s="15">
        <f t="shared" si="21"/>
        <v>0</v>
      </c>
      <c r="AK8" s="5">
        <f t="shared" si="3"/>
        <v>0</v>
      </c>
      <c r="AL8" s="16">
        <f>(AI8+AJ8+AK8)</f>
        <v>0</v>
      </c>
      <c r="AM8" s="19"/>
      <c r="AN8" s="2"/>
      <c r="AO8" s="2"/>
      <c r="AP8" s="2"/>
      <c r="AQ8" s="2"/>
      <c r="AR8" s="2"/>
      <c r="AS8" s="6"/>
      <c r="AT8" s="15">
        <f t="shared" si="22"/>
        <v>0</v>
      </c>
      <c r="AU8" s="5">
        <f t="shared" si="5"/>
        <v>0</v>
      </c>
      <c r="AV8" s="16">
        <f t="shared" si="6"/>
        <v>0</v>
      </c>
      <c r="AW8" s="19"/>
      <c r="AX8" s="2"/>
      <c r="AY8" s="2"/>
      <c r="AZ8" s="2"/>
      <c r="BA8" s="2"/>
      <c r="BB8" s="2"/>
      <c r="BC8" s="6">
        <f t="shared" si="7"/>
        <v>0</v>
      </c>
      <c r="BD8" s="15">
        <f t="shared" si="23"/>
        <v>0</v>
      </c>
      <c r="BE8" s="5">
        <f t="shared" si="8"/>
        <v>0</v>
      </c>
      <c r="BF8" s="16">
        <f t="shared" si="9"/>
        <v>0</v>
      </c>
      <c r="BG8" s="19"/>
      <c r="BH8" s="2"/>
      <c r="BI8" s="2"/>
      <c r="BJ8" s="2"/>
      <c r="BK8" s="2"/>
      <c r="BL8" s="2"/>
      <c r="BM8" s="6">
        <f t="shared" si="10"/>
        <v>0</v>
      </c>
      <c r="BN8" s="15">
        <f t="shared" si="24"/>
        <v>0</v>
      </c>
      <c r="BO8" s="5">
        <f t="shared" si="11"/>
        <v>0</v>
      </c>
      <c r="BP8" s="16">
        <f t="shared" si="12"/>
        <v>0</v>
      </c>
    </row>
    <row r="9" spans="1:68" s="103" customFormat="1" ht="12.75" customHeight="1" x14ac:dyDescent="0.2">
      <c r="A9" s="104">
        <v>7</v>
      </c>
      <c r="B9" s="152"/>
      <c r="C9" s="91"/>
      <c r="D9" s="118">
        <f t="shared" si="25"/>
        <v>0</v>
      </c>
      <c r="E9" s="92">
        <f t="shared" si="13"/>
        <v>0</v>
      </c>
      <c r="F9" s="93">
        <f t="shared" si="14"/>
        <v>0</v>
      </c>
      <c r="G9" s="94">
        <f t="shared" si="15"/>
        <v>0</v>
      </c>
      <c r="H9" s="95">
        <f t="shared" si="16"/>
        <v>0</v>
      </c>
      <c r="I9" s="96"/>
      <c r="J9" s="97"/>
      <c r="K9" s="97"/>
      <c r="L9" s="97"/>
      <c r="M9" s="97"/>
      <c r="N9" s="98"/>
      <c r="O9" s="99">
        <f t="shared" si="17"/>
        <v>0</v>
      </c>
      <c r="P9" s="100">
        <f t="shared" si="18"/>
        <v>0</v>
      </c>
      <c r="Q9" s="101">
        <f t="shared" si="26"/>
        <v>0</v>
      </c>
      <c r="R9" s="102">
        <f t="shared" si="27"/>
        <v>0</v>
      </c>
      <c r="S9" s="96"/>
      <c r="T9" s="97"/>
      <c r="U9" s="97"/>
      <c r="V9" s="97"/>
      <c r="W9" s="97"/>
      <c r="X9" s="97"/>
      <c r="Y9" s="99">
        <f t="shared" si="0"/>
        <v>0</v>
      </c>
      <c r="Z9" s="100">
        <f t="shared" si="19"/>
        <v>0</v>
      </c>
      <c r="AA9" s="101">
        <f t="shared" si="1"/>
        <v>0</v>
      </c>
      <c r="AB9" s="102">
        <f t="shared" si="20"/>
        <v>0</v>
      </c>
      <c r="AC9" s="96"/>
      <c r="AD9" s="97"/>
      <c r="AE9" s="97"/>
      <c r="AF9" s="97"/>
      <c r="AG9" s="97"/>
      <c r="AH9" s="97"/>
      <c r="AI9" s="99">
        <f t="shared" si="2"/>
        <v>0</v>
      </c>
      <c r="AJ9" s="100">
        <f t="shared" si="21"/>
        <v>0</v>
      </c>
      <c r="AK9" s="101">
        <f t="shared" si="3"/>
        <v>0</v>
      </c>
      <c r="AL9" s="102">
        <f t="shared" si="4"/>
        <v>0</v>
      </c>
      <c r="AM9" s="96"/>
      <c r="AN9" s="97"/>
      <c r="AO9" s="97"/>
      <c r="AP9" s="97"/>
      <c r="AQ9" s="97"/>
      <c r="AR9" s="97"/>
      <c r="AS9" s="99"/>
      <c r="AT9" s="100">
        <f t="shared" si="22"/>
        <v>0</v>
      </c>
      <c r="AU9" s="101">
        <f t="shared" si="5"/>
        <v>0</v>
      </c>
      <c r="AV9" s="102">
        <f t="shared" si="6"/>
        <v>0</v>
      </c>
      <c r="AW9" s="96"/>
      <c r="AX9" s="97"/>
      <c r="AY9" s="97"/>
      <c r="AZ9" s="97"/>
      <c r="BA9" s="97"/>
      <c r="BB9" s="97"/>
      <c r="BC9" s="99">
        <f t="shared" si="7"/>
        <v>0</v>
      </c>
      <c r="BD9" s="100">
        <f t="shared" si="23"/>
        <v>0</v>
      </c>
      <c r="BE9" s="101">
        <f t="shared" si="8"/>
        <v>0</v>
      </c>
      <c r="BF9" s="102">
        <f t="shared" si="9"/>
        <v>0</v>
      </c>
      <c r="BG9" s="96"/>
      <c r="BH9" s="97"/>
      <c r="BI9" s="97"/>
      <c r="BJ9" s="97"/>
      <c r="BK9" s="97"/>
      <c r="BL9" s="97"/>
      <c r="BM9" s="99">
        <f t="shared" si="10"/>
        <v>0</v>
      </c>
      <c r="BN9" s="100">
        <f t="shared" si="24"/>
        <v>0</v>
      </c>
      <c r="BO9" s="101">
        <f t="shared" si="11"/>
        <v>0</v>
      </c>
      <c r="BP9" s="102">
        <f t="shared" si="12"/>
        <v>0</v>
      </c>
    </row>
    <row r="10" spans="1:68" ht="12.75" customHeight="1" x14ac:dyDescent="0.2">
      <c r="A10" s="72">
        <v>8</v>
      </c>
      <c r="B10" s="153"/>
      <c r="C10" s="47"/>
      <c r="D10" s="54">
        <f t="shared" si="25"/>
        <v>0</v>
      </c>
      <c r="E10" s="33">
        <f t="shared" si="13"/>
        <v>0</v>
      </c>
      <c r="F10" s="56">
        <f t="shared" si="14"/>
        <v>0</v>
      </c>
      <c r="G10" s="36">
        <f t="shared" si="15"/>
        <v>0</v>
      </c>
      <c r="H10" s="37">
        <f t="shared" si="16"/>
        <v>0</v>
      </c>
      <c r="I10" s="19"/>
      <c r="J10" s="2"/>
      <c r="K10" s="2"/>
      <c r="L10" s="2"/>
      <c r="M10" s="2"/>
      <c r="N10" s="20"/>
      <c r="O10" s="6">
        <f t="shared" si="17"/>
        <v>0</v>
      </c>
      <c r="P10" s="15">
        <f t="shared" si="18"/>
        <v>0</v>
      </c>
      <c r="Q10" s="5">
        <f t="shared" si="26"/>
        <v>0</v>
      </c>
      <c r="R10" s="16">
        <f t="shared" si="27"/>
        <v>0</v>
      </c>
      <c r="S10" s="19"/>
      <c r="T10" s="2"/>
      <c r="U10" s="2"/>
      <c r="V10" s="2"/>
      <c r="W10" s="2"/>
      <c r="X10" s="2"/>
      <c r="Y10" s="6">
        <f t="shared" si="0"/>
        <v>0</v>
      </c>
      <c r="Z10" s="15">
        <f t="shared" si="19"/>
        <v>0</v>
      </c>
      <c r="AA10" s="5">
        <f t="shared" si="1"/>
        <v>0</v>
      </c>
      <c r="AB10" s="16">
        <f t="shared" si="20"/>
        <v>0</v>
      </c>
      <c r="AC10" s="19"/>
      <c r="AD10" s="2"/>
      <c r="AE10" s="2"/>
      <c r="AF10" s="2"/>
      <c r="AG10" s="2"/>
      <c r="AH10" s="2"/>
      <c r="AI10" s="6">
        <f t="shared" si="2"/>
        <v>0</v>
      </c>
      <c r="AJ10" s="15">
        <f t="shared" si="21"/>
        <v>0</v>
      </c>
      <c r="AK10" s="5">
        <f t="shared" si="3"/>
        <v>0</v>
      </c>
      <c r="AL10" s="16">
        <f t="shared" si="4"/>
        <v>0</v>
      </c>
      <c r="AM10" s="19"/>
      <c r="AN10" s="2"/>
      <c r="AO10" s="2"/>
      <c r="AP10" s="2"/>
      <c r="AQ10" s="2"/>
      <c r="AR10" s="2"/>
      <c r="AS10" s="6"/>
      <c r="AT10" s="15">
        <f t="shared" si="22"/>
        <v>0</v>
      </c>
      <c r="AU10" s="5">
        <f t="shared" si="5"/>
        <v>0</v>
      </c>
      <c r="AV10" s="16">
        <f t="shared" si="6"/>
        <v>0</v>
      </c>
      <c r="AW10" s="19"/>
      <c r="AX10" s="2"/>
      <c r="AY10" s="2"/>
      <c r="AZ10" s="2"/>
      <c r="BA10" s="2"/>
      <c r="BB10" s="2"/>
      <c r="BC10" s="6">
        <f t="shared" si="7"/>
        <v>0</v>
      </c>
      <c r="BD10" s="15">
        <f t="shared" si="23"/>
        <v>0</v>
      </c>
      <c r="BE10" s="5">
        <f t="shared" si="8"/>
        <v>0</v>
      </c>
      <c r="BF10" s="16">
        <f t="shared" si="9"/>
        <v>0</v>
      </c>
      <c r="BG10" s="19"/>
      <c r="BH10" s="2"/>
      <c r="BI10" s="2"/>
      <c r="BJ10" s="2"/>
      <c r="BK10" s="2"/>
      <c r="BL10" s="2"/>
      <c r="BM10" s="6">
        <f t="shared" si="10"/>
        <v>0</v>
      </c>
      <c r="BN10" s="15">
        <f t="shared" si="24"/>
        <v>0</v>
      </c>
      <c r="BO10" s="5">
        <f t="shared" si="11"/>
        <v>0</v>
      </c>
      <c r="BP10" s="16">
        <f t="shared" si="12"/>
        <v>0</v>
      </c>
    </row>
    <row r="11" spans="1:68" s="103" customFormat="1" ht="12.75" customHeight="1" x14ac:dyDescent="0.2">
      <c r="A11" s="104">
        <v>9</v>
      </c>
      <c r="B11" s="152"/>
      <c r="C11" s="105"/>
      <c r="D11" s="118">
        <f t="shared" si="25"/>
        <v>0</v>
      </c>
      <c r="E11" s="92">
        <f>(I11+S11+AC11+AM11+AW11+BG11)</f>
        <v>0</v>
      </c>
      <c r="F11" s="93">
        <f t="shared" si="14"/>
        <v>0</v>
      </c>
      <c r="G11" s="94">
        <f t="shared" si="15"/>
        <v>0</v>
      </c>
      <c r="H11" s="95">
        <f t="shared" si="16"/>
        <v>0</v>
      </c>
      <c r="I11" s="96"/>
      <c r="J11" s="97"/>
      <c r="K11" s="97"/>
      <c r="L11" s="97"/>
      <c r="M11" s="97"/>
      <c r="N11" s="98"/>
      <c r="O11" s="99">
        <f t="shared" si="17"/>
        <v>0</v>
      </c>
      <c r="P11" s="100">
        <f t="shared" si="18"/>
        <v>0</v>
      </c>
      <c r="Q11" s="101">
        <f t="shared" si="26"/>
        <v>0</v>
      </c>
      <c r="R11" s="102">
        <f t="shared" si="27"/>
        <v>0</v>
      </c>
      <c r="S11" s="96"/>
      <c r="T11" s="97"/>
      <c r="U11" s="97"/>
      <c r="V11" s="97"/>
      <c r="W11" s="97"/>
      <c r="X11" s="97"/>
      <c r="Y11" s="99">
        <f t="shared" si="0"/>
        <v>0</v>
      </c>
      <c r="Z11" s="100">
        <f t="shared" si="19"/>
        <v>0</v>
      </c>
      <c r="AA11" s="101">
        <f t="shared" si="1"/>
        <v>0</v>
      </c>
      <c r="AB11" s="102">
        <f t="shared" si="20"/>
        <v>0</v>
      </c>
      <c r="AC11" s="96"/>
      <c r="AD11" s="97"/>
      <c r="AE11" s="97"/>
      <c r="AF11" s="97"/>
      <c r="AG11" s="97"/>
      <c r="AH11" s="97"/>
      <c r="AI11" s="99">
        <f t="shared" si="2"/>
        <v>0</v>
      </c>
      <c r="AJ11" s="100">
        <f t="shared" si="21"/>
        <v>0</v>
      </c>
      <c r="AK11" s="101">
        <f t="shared" si="3"/>
        <v>0</v>
      </c>
      <c r="AL11" s="102">
        <f t="shared" si="4"/>
        <v>0</v>
      </c>
      <c r="AM11" s="96"/>
      <c r="AN11" s="97"/>
      <c r="AO11" s="97"/>
      <c r="AP11" s="97"/>
      <c r="AQ11" s="97"/>
      <c r="AR11" s="97"/>
      <c r="AS11" s="99"/>
      <c r="AT11" s="100">
        <f t="shared" si="22"/>
        <v>0</v>
      </c>
      <c r="AU11" s="101">
        <f t="shared" si="5"/>
        <v>0</v>
      </c>
      <c r="AV11" s="102">
        <f t="shared" si="6"/>
        <v>0</v>
      </c>
      <c r="AW11" s="96"/>
      <c r="AX11" s="97"/>
      <c r="AY11" s="97"/>
      <c r="AZ11" s="97"/>
      <c r="BA11" s="97"/>
      <c r="BB11" s="97"/>
      <c r="BC11" s="99">
        <f t="shared" si="7"/>
        <v>0</v>
      </c>
      <c r="BD11" s="100">
        <f t="shared" si="23"/>
        <v>0</v>
      </c>
      <c r="BE11" s="101">
        <f t="shared" si="8"/>
        <v>0</v>
      </c>
      <c r="BF11" s="102">
        <f t="shared" si="9"/>
        <v>0</v>
      </c>
      <c r="BG11" s="96"/>
      <c r="BH11" s="97"/>
      <c r="BI11" s="97"/>
      <c r="BJ11" s="97"/>
      <c r="BK11" s="97"/>
      <c r="BL11" s="97"/>
      <c r="BM11" s="99">
        <f t="shared" si="10"/>
        <v>0</v>
      </c>
      <c r="BN11" s="100">
        <f t="shared" si="24"/>
        <v>0</v>
      </c>
      <c r="BO11" s="101">
        <f t="shared" si="11"/>
        <v>0</v>
      </c>
      <c r="BP11" s="102">
        <f t="shared" si="12"/>
        <v>0</v>
      </c>
    </row>
    <row r="12" spans="1:68" ht="12.75" customHeight="1" x14ac:dyDescent="0.2">
      <c r="A12" s="72">
        <v>10</v>
      </c>
      <c r="B12" s="153"/>
      <c r="C12" s="47"/>
      <c r="D12" s="54">
        <f t="shared" si="25"/>
        <v>0</v>
      </c>
      <c r="E12" s="33">
        <f t="shared" si="13"/>
        <v>0</v>
      </c>
      <c r="F12" s="56">
        <f>(Q12+AA12+AK12+AU12+BE12+BO12)</f>
        <v>0</v>
      </c>
      <c r="G12" s="36">
        <f t="shared" si="15"/>
        <v>0</v>
      </c>
      <c r="H12" s="37">
        <f t="shared" si="16"/>
        <v>0</v>
      </c>
      <c r="I12" s="19"/>
      <c r="J12" s="2"/>
      <c r="K12" s="2"/>
      <c r="L12" s="2"/>
      <c r="M12" s="2"/>
      <c r="N12" s="20"/>
      <c r="O12" s="6">
        <f t="shared" si="17"/>
        <v>0</v>
      </c>
      <c r="P12" s="15">
        <f t="shared" si="18"/>
        <v>0</v>
      </c>
      <c r="Q12" s="5">
        <f>(K12*5)+(L12*5)+(M12*5)+(N12*20)</f>
        <v>0</v>
      </c>
      <c r="R12" s="16">
        <f t="shared" si="27"/>
        <v>0</v>
      </c>
      <c r="S12" s="19"/>
      <c r="T12" s="2"/>
      <c r="U12" s="2"/>
      <c r="V12" s="2"/>
      <c r="W12" s="2"/>
      <c r="X12" s="2"/>
      <c r="Y12" s="6">
        <f t="shared" si="0"/>
        <v>0</v>
      </c>
      <c r="Z12" s="15">
        <f t="shared" si="19"/>
        <v>0</v>
      </c>
      <c r="AA12" s="5">
        <f>(U12*5)+(V12*5)+(W12*5)+(X12*20)</f>
        <v>0</v>
      </c>
      <c r="AB12" s="16">
        <f>(Y12+Z12+AA12)</f>
        <v>0</v>
      </c>
      <c r="AC12" s="19"/>
      <c r="AD12" s="2"/>
      <c r="AE12" s="2"/>
      <c r="AF12" s="2"/>
      <c r="AG12" s="2"/>
      <c r="AH12" s="2"/>
      <c r="AI12" s="6">
        <f t="shared" si="2"/>
        <v>0</v>
      </c>
      <c r="AJ12" s="15">
        <f t="shared" si="21"/>
        <v>0</v>
      </c>
      <c r="AK12" s="5">
        <f t="shared" si="3"/>
        <v>0</v>
      </c>
      <c r="AL12" s="16">
        <f t="shared" si="4"/>
        <v>0</v>
      </c>
      <c r="AM12" s="19"/>
      <c r="AN12" s="2"/>
      <c r="AO12" s="2"/>
      <c r="AP12" s="2"/>
      <c r="AQ12" s="2"/>
      <c r="AR12" s="2"/>
      <c r="AS12" s="6"/>
      <c r="AT12" s="15">
        <f t="shared" si="22"/>
        <v>0</v>
      </c>
      <c r="AU12" s="5">
        <f t="shared" si="5"/>
        <v>0</v>
      </c>
      <c r="AV12" s="16">
        <f t="shared" si="6"/>
        <v>0</v>
      </c>
      <c r="AW12" s="19"/>
      <c r="AX12" s="2"/>
      <c r="AY12" s="2"/>
      <c r="AZ12" s="2"/>
      <c r="BA12" s="2"/>
      <c r="BB12" s="2"/>
      <c r="BC12" s="6">
        <f t="shared" si="7"/>
        <v>0</v>
      </c>
      <c r="BD12" s="15">
        <f t="shared" si="23"/>
        <v>0</v>
      </c>
      <c r="BE12" s="5">
        <f t="shared" si="8"/>
        <v>0</v>
      </c>
      <c r="BF12" s="16">
        <f t="shared" si="9"/>
        <v>0</v>
      </c>
      <c r="BG12" s="19"/>
      <c r="BH12" s="2"/>
      <c r="BI12" s="2"/>
      <c r="BJ12" s="2"/>
      <c r="BK12" s="2"/>
      <c r="BL12" s="2"/>
      <c r="BM12" s="6">
        <f t="shared" si="10"/>
        <v>0</v>
      </c>
      <c r="BN12" s="15">
        <f t="shared" si="24"/>
        <v>0</v>
      </c>
      <c r="BO12" s="5">
        <f t="shared" si="11"/>
        <v>0</v>
      </c>
      <c r="BP12" s="16">
        <f t="shared" si="12"/>
        <v>0</v>
      </c>
    </row>
    <row r="13" spans="1:68" s="103" customFormat="1" ht="12.75" customHeight="1" x14ac:dyDescent="0.2">
      <c r="A13" s="104">
        <v>11</v>
      </c>
      <c r="B13" s="152"/>
      <c r="C13" s="91"/>
      <c r="D13" s="118">
        <f t="shared" si="25"/>
        <v>0</v>
      </c>
      <c r="E13" s="92">
        <f t="shared" si="13"/>
        <v>0</v>
      </c>
      <c r="F13" s="93">
        <f t="shared" si="14"/>
        <v>0</v>
      </c>
      <c r="G13" s="94">
        <f t="shared" si="15"/>
        <v>0</v>
      </c>
      <c r="H13" s="95">
        <f t="shared" si="16"/>
        <v>0</v>
      </c>
      <c r="I13" s="96"/>
      <c r="J13" s="97"/>
      <c r="K13" s="97"/>
      <c r="L13" s="97"/>
      <c r="M13" s="97"/>
      <c r="N13" s="98"/>
      <c r="O13" s="99">
        <f t="shared" si="17"/>
        <v>0</v>
      </c>
      <c r="P13" s="100">
        <f t="shared" si="18"/>
        <v>0</v>
      </c>
      <c r="Q13" s="101">
        <f t="shared" si="26"/>
        <v>0</v>
      </c>
      <c r="R13" s="102">
        <f t="shared" si="27"/>
        <v>0</v>
      </c>
      <c r="S13" s="96"/>
      <c r="T13" s="97"/>
      <c r="U13" s="97"/>
      <c r="V13" s="97"/>
      <c r="W13" s="97"/>
      <c r="X13" s="97"/>
      <c r="Y13" s="99">
        <f t="shared" si="0"/>
        <v>0</v>
      </c>
      <c r="Z13" s="100">
        <f t="shared" si="19"/>
        <v>0</v>
      </c>
      <c r="AA13" s="101">
        <f t="shared" si="1"/>
        <v>0</v>
      </c>
      <c r="AB13" s="102">
        <f t="shared" si="20"/>
        <v>0</v>
      </c>
      <c r="AC13" s="96"/>
      <c r="AD13" s="97"/>
      <c r="AE13" s="97"/>
      <c r="AF13" s="97"/>
      <c r="AG13" s="97"/>
      <c r="AH13" s="97"/>
      <c r="AI13" s="99">
        <f t="shared" si="2"/>
        <v>0</v>
      </c>
      <c r="AJ13" s="100">
        <f t="shared" si="21"/>
        <v>0</v>
      </c>
      <c r="AK13" s="101">
        <f t="shared" si="3"/>
        <v>0</v>
      </c>
      <c r="AL13" s="102">
        <f t="shared" si="4"/>
        <v>0</v>
      </c>
      <c r="AM13" s="96"/>
      <c r="AN13" s="97"/>
      <c r="AO13" s="97"/>
      <c r="AP13" s="97"/>
      <c r="AQ13" s="97"/>
      <c r="AR13" s="97"/>
      <c r="AS13" s="99"/>
      <c r="AT13" s="100">
        <f t="shared" si="22"/>
        <v>0</v>
      </c>
      <c r="AU13" s="101">
        <f t="shared" si="5"/>
        <v>0</v>
      </c>
      <c r="AV13" s="102">
        <f t="shared" si="6"/>
        <v>0</v>
      </c>
      <c r="AW13" s="96"/>
      <c r="AX13" s="97"/>
      <c r="AY13" s="97"/>
      <c r="AZ13" s="97"/>
      <c r="BA13" s="97"/>
      <c r="BB13" s="97"/>
      <c r="BC13" s="99">
        <f t="shared" si="7"/>
        <v>0</v>
      </c>
      <c r="BD13" s="100">
        <f t="shared" si="23"/>
        <v>0</v>
      </c>
      <c r="BE13" s="101">
        <f t="shared" si="8"/>
        <v>0</v>
      </c>
      <c r="BF13" s="102">
        <f t="shared" si="9"/>
        <v>0</v>
      </c>
      <c r="BG13" s="96"/>
      <c r="BH13" s="97"/>
      <c r="BI13" s="97"/>
      <c r="BJ13" s="97"/>
      <c r="BK13" s="97"/>
      <c r="BL13" s="97"/>
      <c r="BM13" s="99">
        <f t="shared" si="10"/>
        <v>0</v>
      </c>
      <c r="BN13" s="100">
        <f t="shared" si="24"/>
        <v>0</v>
      </c>
      <c r="BO13" s="101">
        <f t="shared" si="11"/>
        <v>0</v>
      </c>
      <c r="BP13" s="102">
        <f t="shared" si="12"/>
        <v>0</v>
      </c>
    </row>
    <row r="14" spans="1:68" ht="12.75" customHeight="1" x14ac:dyDescent="0.2">
      <c r="A14" s="72">
        <v>12</v>
      </c>
      <c r="B14" s="153"/>
      <c r="C14" s="47"/>
      <c r="D14" s="54">
        <f t="shared" si="25"/>
        <v>0</v>
      </c>
      <c r="E14" s="33">
        <f t="shared" si="13"/>
        <v>0</v>
      </c>
      <c r="F14" s="56">
        <f t="shared" si="14"/>
        <v>0</v>
      </c>
      <c r="G14" s="36">
        <f t="shared" si="15"/>
        <v>0</v>
      </c>
      <c r="H14" s="37">
        <f t="shared" si="16"/>
        <v>0</v>
      </c>
      <c r="I14" s="19"/>
      <c r="J14" s="2"/>
      <c r="K14" s="2"/>
      <c r="L14" s="2"/>
      <c r="M14" s="2"/>
      <c r="N14" s="20"/>
      <c r="O14" s="6">
        <f t="shared" si="17"/>
        <v>0</v>
      </c>
      <c r="P14" s="15">
        <f t="shared" si="18"/>
        <v>0</v>
      </c>
      <c r="Q14" s="5">
        <f t="shared" si="26"/>
        <v>0</v>
      </c>
      <c r="R14" s="16">
        <f t="shared" si="27"/>
        <v>0</v>
      </c>
      <c r="S14" s="19"/>
      <c r="T14" s="2"/>
      <c r="U14" s="2"/>
      <c r="V14" s="2"/>
      <c r="W14" s="2"/>
      <c r="X14" s="2"/>
      <c r="Y14" s="6">
        <f t="shared" si="0"/>
        <v>0</v>
      </c>
      <c r="Z14" s="15">
        <f t="shared" si="19"/>
        <v>0</v>
      </c>
      <c r="AA14" s="5">
        <f t="shared" si="1"/>
        <v>0</v>
      </c>
      <c r="AB14" s="16">
        <f t="shared" si="20"/>
        <v>0</v>
      </c>
      <c r="AC14" s="19"/>
      <c r="AD14" s="2"/>
      <c r="AE14" s="2"/>
      <c r="AF14" s="2"/>
      <c r="AG14" s="2"/>
      <c r="AH14" s="2"/>
      <c r="AI14" s="6">
        <f t="shared" si="2"/>
        <v>0</v>
      </c>
      <c r="AJ14" s="15">
        <f t="shared" si="21"/>
        <v>0</v>
      </c>
      <c r="AK14" s="5">
        <f t="shared" si="3"/>
        <v>0</v>
      </c>
      <c r="AL14" s="16">
        <f t="shared" si="4"/>
        <v>0</v>
      </c>
      <c r="AM14" s="19"/>
      <c r="AN14" s="2"/>
      <c r="AO14" s="2"/>
      <c r="AP14" s="2"/>
      <c r="AQ14" s="2"/>
      <c r="AR14" s="2"/>
      <c r="AS14" s="6"/>
      <c r="AT14" s="15">
        <f t="shared" si="22"/>
        <v>0</v>
      </c>
      <c r="AU14" s="5">
        <f t="shared" si="5"/>
        <v>0</v>
      </c>
      <c r="AV14" s="16">
        <f t="shared" si="6"/>
        <v>0</v>
      </c>
      <c r="AW14" s="19"/>
      <c r="AX14" s="2"/>
      <c r="AY14" s="2"/>
      <c r="AZ14" s="2"/>
      <c r="BA14" s="2"/>
      <c r="BB14" s="2"/>
      <c r="BC14" s="6">
        <f t="shared" si="7"/>
        <v>0</v>
      </c>
      <c r="BD14" s="15">
        <f t="shared" si="23"/>
        <v>0</v>
      </c>
      <c r="BE14" s="5">
        <f t="shared" si="8"/>
        <v>0</v>
      </c>
      <c r="BF14" s="16">
        <f t="shared" si="9"/>
        <v>0</v>
      </c>
      <c r="BG14" s="19"/>
      <c r="BH14" s="2"/>
      <c r="BI14" s="2"/>
      <c r="BJ14" s="2"/>
      <c r="BK14" s="2"/>
      <c r="BL14" s="2"/>
      <c r="BM14" s="6">
        <f t="shared" si="10"/>
        <v>0</v>
      </c>
      <c r="BN14" s="15">
        <f t="shared" si="24"/>
        <v>0</v>
      </c>
      <c r="BO14" s="5">
        <f t="shared" si="11"/>
        <v>0</v>
      </c>
      <c r="BP14" s="16">
        <f t="shared" si="12"/>
        <v>0</v>
      </c>
    </row>
    <row r="15" spans="1:68" s="103" customFormat="1" ht="12.75" customHeight="1" x14ac:dyDescent="0.2">
      <c r="A15" s="104">
        <v>13</v>
      </c>
      <c r="B15" s="152"/>
      <c r="C15" s="105"/>
      <c r="D15" s="118">
        <f t="shared" si="25"/>
        <v>0</v>
      </c>
      <c r="E15" s="92">
        <f t="shared" si="13"/>
        <v>0</v>
      </c>
      <c r="F15" s="93">
        <f t="shared" si="14"/>
        <v>0</v>
      </c>
      <c r="G15" s="94">
        <f t="shared" si="15"/>
        <v>0</v>
      </c>
      <c r="H15" s="95">
        <f t="shared" si="16"/>
        <v>0</v>
      </c>
      <c r="I15" s="96"/>
      <c r="J15" s="97"/>
      <c r="K15" s="97"/>
      <c r="L15" s="97"/>
      <c r="M15" s="97"/>
      <c r="N15" s="98"/>
      <c r="O15" s="99">
        <f t="shared" si="17"/>
        <v>0</v>
      </c>
      <c r="P15" s="100">
        <f t="shared" si="18"/>
        <v>0</v>
      </c>
      <c r="Q15" s="101">
        <f t="shared" si="26"/>
        <v>0</v>
      </c>
      <c r="R15" s="102">
        <f t="shared" si="27"/>
        <v>0</v>
      </c>
      <c r="S15" s="96"/>
      <c r="T15" s="97"/>
      <c r="U15" s="97"/>
      <c r="V15" s="97"/>
      <c r="W15" s="97"/>
      <c r="X15" s="97"/>
      <c r="Y15" s="99">
        <f t="shared" si="0"/>
        <v>0</v>
      </c>
      <c r="Z15" s="100">
        <f t="shared" si="19"/>
        <v>0</v>
      </c>
      <c r="AA15" s="101">
        <f t="shared" si="1"/>
        <v>0</v>
      </c>
      <c r="AB15" s="102">
        <f t="shared" si="20"/>
        <v>0</v>
      </c>
      <c r="AC15" s="96"/>
      <c r="AD15" s="97"/>
      <c r="AE15" s="97"/>
      <c r="AF15" s="97"/>
      <c r="AG15" s="97"/>
      <c r="AH15" s="97"/>
      <c r="AI15" s="99">
        <f t="shared" si="2"/>
        <v>0</v>
      </c>
      <c r="AJ15" s="100">
        <f t="shared" si="21"/>
        <v>0</v>
      </c>
      <c r="AK15" s="101">
        <f t="shared" si="3"/>
        <v>0</v>
      </c>
      <c r="AL15" s="102">
        <f t="shared" si="4"/>
        <v>0</v>
      </c>
      <c r="AM15" s="96"/>
      <c r="AN15" s="97"/>
      <c r="AO15" s="97"/>
      <c r="AP15" s="97"/>
      <c r="AQ15" s="97"/>
      <c r="AR15" s="97"/>
      <c r="AS15" s="99"/>
      <c r="AT15" s="100">
        <f t="shared" si="22"/>
        <v>0</v>
      </c>
      <c r="AU15" s="101">
        <f t="shared" si="5"/>
        <v>0</v>
      </c>
      <c r="AV15" s="102">
        <f t="shared" si="6"/>
        <v>0</v>
      </c>
      <c r="AW15" s="96"/>
      <c r="AX15" s="97"/>
      <c r="AY15" s="97"/>
      <c r="AZ15" s="97"/>
      <c r="BA15" s="97"/>
      <c r="BB15" s="97"/>
      <c r="BC15" s="99">
        <f t="shared" si="7"/>
        <v>0</v>
      </c>
      <c r="BD15" s="100">
        <f t="shared" si="23"/>
        <v>0</v>
      </c>
      <c r="BE15" s="101">
        <f t="shared" si="8"/>
        <v>0</v>
      </c>
      <c r="BF15" s="102">
        <f t="shared" si="9"/>
        <v>0</v>
      </c>
      <c r="BG15" s="96"/>
      <c r="BH15" s="97"/>
      <c r="BI15" s="97"/>
      <c r="BJ15" s="97"/>
      <c r="BK15" s="97"/>
      <c r="BL15" s="97"/>
      <c r="BM15" s="99">
        <f t="shared" si="10"/>
        <v>0</v>
      </c>
      <c r="BN15" s="100">
        <f t="shared" si="24"/>
        <v>0</v>
      </c>
      <c r="BO15" s="101">
        <f t="shared" si="11"/>
        <v>0</v>
      </c>
      <c r="BP15" s="102">
        <f t="shared" si="12"/>
        <v>0</v>
      </c>
    </row>
    <row r="16" spans="1:68" ht="12.75" customHeight="1" x14ac:dyDescent="0.2">
      <c r="A16" s="72">
        <v>14</v>
      </c>
      <c r="B16" s="154"/>
      <c r="C16" s="47"/>
      <c r="D16" s="54">
        <f t="shared" si="25"/>
        <v>0</v>
      </c>
      <c r="E16" s="33">
        <f t="shared" si="13"/>
        <v>0</v>
      </c>
      <c r="F16" s="56">
        <f t="shared" si="14"/>
        <v>0</v>
      </c>
      <c r="G16" s="36">
        <f t="shared" si="15"/>
        <v>0</v>
      </c>
      <c r="H16" s="37">
        <f t="shared" si="16"/>
        <v>0</v>
      </c>
      <c r="I16" s="19"/>
      <c r="J16" s="2"/>
      <c r="K16" s="2"/>
      <c r="L16" s="2"/>
      <c r="M16" s="2"/>
      <c r="N16" s="20"/>
      <c r="O16" s="6">
        <f t="shared" si="17"/>
        <v>0</v>
      </c>
      <c r="P16" s="15">
        <f t="shared" si="18"/>
        <v>0</v>
      </c>
      <c r="Q16" s="5">
        <f t="shared" si="26"/>
        <v>0</v>
      </c>
      <c r="R16" s="16">
        <f t="shared" si="27"/>
        <v>0</v>
      </c>
      <c r="S16" s="19"/>
      <c r="T16" s="2"/>
      <c r="U16" s="2"/>
      <c r="V16" s="2"/>
      <c r="W16" s="2"/>
      <c r="X16" s="2"/>
      <c r="Y16" s="6">
        <f t="shared" si="0"/>
        <v>0</v>
      </c>
      <c r="Z16" s="15">
        <f t="shared" si="19"/>
        <v>0</v>
      </c>
      <c r="AA16" s="5">
        <f t="shared" si="1"/>
        <v>0</v>
      </c>
      <c r="AB16" s="16">
        <f t="shared" si="20"/>
        <v>0</v>
      </c>
      <c r="AC16" s="19"/>
      <c r="AD16" s="2"/>
      <c r="AE16" s="2"/>
      <c r="AF16" s="2"/>
      <c r="AG16" s="2"/>
      <c r="AH16" s="2"/>
      <c r="AI16" s="6">
        <f t="shared" si="2"/>
        <v>0</v>
      </c>
      <c r="AJ16" s="15">
        <f t="shared" si="21"/>
        <v>0</v>
      </c>
      <c r="AK16" s="5">
        <f t="shared" si="3"/>
        <v>0</v>
      </c>
      <c r="AL16" s="16">
        <f t="shared" si="4"/>
        <v>0</v>
      </c>
      <c r="AM16" s="19"/>
      <c r="AN16" s="2"/>
      <c r="AO16" s="2"/>
      <c r="AP16" s="2"/>
      <c r="AQ16" s="2"/>
      <c r="AR16" s="2"/>
      <c r="AS16" s="6"/>
      <c r="AT16" s="15">
        <f t="shared" si="22"/>
        <v>0</v>
      </c>
      <c r="AU16" s="5">
        <f t="shared" si="5"/>
        <v>0</v>
      </c>
      <c r="AV16" s="16">
        <f t="shared" si="6"/>
        <v>0</v>
      </c>
      <c r="AW16" s="19"/>
      <c r="AX16" s="2"/>
      <c r="AY16" s="2"/>
      <c r="AZ16" s="2"/>
      <c r="BA16" s="2"/>
      <c r="BB16" s="2"/>
      <c r="BC16" s="6">
        <f t="shared" si="7"/>
        <v>0</v>
      </c>
      <c r="BD16" s="15">
        <f t="shared" si="23"/>
        <v>0</v>
      </c>
      <c r="BE16" s="5">
        <f t="shared" si="8"/>
        <v>0</v>
      </c>
      <c r="BF16" s="16">
        <f t="shared" si="9"/>
        <v>0</v>
      </c>
      <c r="BG16" s="19"/>
      <c r="BH16" s="2"/>
      <c r="BI16" s="2"/>
      <c r="BJ16" s="2"/>
      <c r="BK16" s="2"/>
      <c r="BL16" s="2"/>
      <c r="BM16" s="6">
        <f t="shared" si="10"/>
        <v>0</v>
      </c>
      <c r="BN16" s="15">
        <f t="shared" si="24"/>
        <v>0</v>
      </c>
      <c r="BO16" s="5">
        <f t="shared" si="11"/>
        <v>0</v>
      </c>
      <c r="BP16" s="16">
        <f t="shared" si="12"/>
        <v>0</v>
      </c>
    </row>
    <row r="17" spans="1:75" s="103" customFormat="1" ht="12.75" customHeight="1" x14ac:dyDescent="0.2">
      <c r="A17" s="104">
        <v>15</v>
      </c>
      <c r="B17" s="155"/>
      <c r="C17" s="105"/>
      <c r="D17" s="118">
        <f t="shared" si="25"/>
        <v>0</v>
      </c>
      <c r="E17" s="92">
        <f t="shared" si="13"/>
        <v>0</v>
      </c>
      <c r="F17" s="93">
        <f t="shared" si="14"/>
        <v>0</v>
      </c>
      <c r="G17" s="94">
        <f t="shared" si="15"/>
        <v>0</v>
      </c>
      <c r="H17" s="95">
        <f t="shared" si="16"/>
        <v>0</v>
      </c>
      <c r="I17" s="96"/>
      <c r="J17" s="97"/>
      <c r="K17" s="97"/>
      <c r="L17" s="97"/>
      <c r="M17" s="97"/>
      <c r="N17" s="98"/>
      <c r="O17" s="99">
        <f t="shared" si="17"/>
        <v>0</v>
      </c>
      <c r="P17" s="100">
        <f t="shared" si="18"/>
        <v>0</v>
      </c>
      <c r="Q17" s="101">
        <f t="shared" si="26"/>
        <v>0</v>
      </c>
      <c r="R17" s="102">
        <f t="shared" si="27"/>
        <v>0</v>
      </c>
      <c r="S17" s="96"/>
      <c r="T17" s="97"/>
      <c r="U17" s="97"/>
      <c r="V17" s="97"/>
      <c r="W17" s="97"/>
      <c r="X17" s="97"/>
      <c r="Y17" s="99">
        <f t="shared" si="0"/>
        <v>0</v>
      </c>
      <c r="Z17" s="100">
        <f t="shared" si="19"/>
        <v>0</v>
      </c>
      <c r="AA17" s="101">
        <f t="shared" si="1"/>
        <v>0</v>
      </c>
      <c r="AB17" s="102">
        <f t="shared" si="20"/>
        <v>0</v>
      </c>
      <c r="AC17" s="96"/>
      <c r="AD17" s="97"/>
      <c r="AE17" s="97"/>
      <c r="AF17" s="97"/>
      <c r="AG17" s="97"/>
      <c r="AH17" s="97"/>
      <c r="AI17" s="99">
        <f t="shared" si="2"/>
        <v>0</v>
      </c>
      <c r="AJ17" s="100">
        <f t="shared" si="21"/>
        <v>0</v>
      </c>
      <c r="AK17" s="101">
        <f t="shared" si="3"/>
        <v>0</v>
      </c>
      <c r="AL17" s="102">
        <f t="shared" si="4"/>
        <v>0</v>
      </c>
      <c r="AM17" s="96"/>
      <c r="AN17" s="97"/>
      <c r="AO17" s="97"/>
      <c r="AP17" s="97"/>
      <c r="AQ17" s="97"/>
      <c r="AR17" s="97"/>
      <c r="AS17" s="99"/>
      <c r="AT17" s="100">
        <f t="shared" si="22"/>
        <v>0</v>
      </c>
      <c r="AU17" s="101">
        <f t="shared" si="5"/>
        <v>0</v>
      </c>
      <c r="AV17" s="102">
        <f t="shared" si="6"/>
        <v>0</v>
      </c>
      <c r="AW17" s="96"/>
      <c r="AX17" s="97"/>
      <c r="AY17" s="97"/>
      <c r="AZ17" s="97"/>
      <c r="BA17" s="97"/>
      <c r="BB17" s="97"/>
      <c r="BC17" s="99">
        <f t="shared" si="7"/>
        <v>0</v>
      </c>
      <c r="BD17" s="100">
        <f t="shared" si="23"/>
        <v>0</v>
      </c>
      <c r="BE17" s="101">
        <f t="shared" si="8"/>
        <v>0</v>
      </c>
      <c r="BF17" s="102">
        <f t="shared" si="9"/>
        <v>0</v>
      </c>
      <c r="BG17" s="96"/>
      <c r="BH17" s="97"/>
      <c r="BI17" s="97"/>
      <c r="BJ17" s="97"/>
      <c r="BK17" s="97"/>
      <c r="BL17" s="97"/>
      <c r="BM17" s="99">
        <f t="shared" si="10"/>
        <v>0</v>
      </c>
      <c r="BN17" s="100">
        <f t="shared" si="24"/>
        <v>0</v>
      </c>
      <c r="BO17" s="101">
        <f t="shared" si="11"/>
        <v>0</v>
      </c>
      <c r="BP17" s="102">
        <f t="shared" si="12"/>
        <v>0</v>
      </c>
    </row>
    <row r="18" spans="1:75" ht="12.75" customHeight="1" x14ac:dyDescent="0.2">
      <c r="A18" s="72">
        <v>16</v>
      </c>
      <c r="B18" s="156"/>
      <c r="C18" s="48"/>
      <c r="D18" s="54">
        <f t="shared" si="25"/>
        <v>0</v>
      </c>
      <c r="E18" s="33">
        <f t="shared" si="13"/>
        <v>0</v>
      </c>
      <c r="F18" s="56">
        <f t="shared" si="14"/>
        <v>0</v>
      </c>
      <c r="G18" s="36">
        <f t="shared" si="15"/>
        <v>0</v>
      </c>
      <c r="H18" s="37">
        <f t="shared" si="16"/>
        <v>0</v>
      </c>
      <c r="I18" s="19"/>
      <c r="J18" s="2"/>
      <c r="K18" s="2"/>
      <c r="L18" s="2"/>
      <c r="M18" s="2"/>
      <c r="N18" s="20"/>
      <c r="O18" s="6">
        <f t="shared" si="17"/>
        <v>0</v>
      </c>
      <c r="P18" s="15">
        <f t="shared" si="18"/>
        <v>0</v>
      </c>
      <c r="Q18" s="5">
        <f t="shared" si="26"/>
        <v>0</v>
      </c>
      <c r="R18" s="16">
        <f t="shared" si="27"/>
        <v>0</v>
      </c>
      <c r="S18" s="19"/>
      <c r="T18" s="2"/>
      <c r="U18" s="2"/>
      <c r="V18" s="2"/>
      <c r="W18" s="2"/>
      <c r="X18" s="2"/>
      <c r="Y18" s="6">
        <f t="shared" si="0"/>
        <v>0</v>
      </c>
      <c r="Z18" s="15">
        <f t="shared" si="19"/>
        <v>0</v>
      </c>
      <c r="AA18" s="5">
        <f t="shared" si="1"/>
        <v>0</v>
      </c>
      <c r="AB18" s="16">
        <f t="shared" si="20"/>
        <v>0</v>
      </c>
      <c r="AC18" s="19"/>
      <c r="AD18" s="2"/>
      <c r="AE18" s="2"/>
      <c r="AF18" s="2"/>
      <c r="AG18" s="2"/>
      <c r="AH18" s="2"/>
      <c r="AI18" s="6">
        <f t="shared" si="2"/>
        <v>0</v>
      </c>
      <c r="AJ18" s="15">
        <f t="shared" si="21"/>
        <v>0</v>
      </c>
      <c r="AK18" s="5">
        <f t="shared" si="3"/>
        <v>0</v>
      </c>
      <c r="AL18" s="16">
        <f t="shared" si="4"/>
        <v>0</v>
      </c>
      <c r="AM18" s="19"/>
      <c r="AN18" s="2"/>
      <c r="AO18" s="2"/>
      <c r="AP18" s="2"/>
      <c r="AQ18" s="2"/>
      <c r="AR18" s="2"/>
      <c r="AS18" s="6"/>
      <c r="AT18" s="15">
        <f t="shared" si="22"/>
        <v>0</v>
      </c>
      <c r="AU18" s="5">
        <f t="shared" si="5"/>
        <v>0</v>
      </c>
      <c r="AV18" s="16">
        <f t="shared" si="6"/>
        <v>0</v>
      </c>
      <c r="AW18" s="19"/>
      <c r="AX18" s="2"/>
      <c r="AY18" s="2"/>
      <c r="AZ18" s="2"/>
      <c r="BA18" s="2"/>
      <c r="BB18" s="2"/>
      <c r="BC18" s="6">
        <f t="shared" si="7"/>
        <v>0</v>
      </c>
      <c r="BD18" s="15">
        <f t="shared" si="23"/>
        <v>0</v>
      </c>
      <c r="BE18" s="5">
        <f t="shared" si="8"/>
        <v>0</v>
      </c>
      <c r="BF18" s="16">
        <f t="shared" si="9"/>
        <v>0</v>
      </c>
      <c r="BG18" s="19"/>
      <c r="BH18" s="2"/>
      <c r="BI18" s="2"/>
      <c r="BJ18" s="2"/>
      <c r="BK18" s="2"/>
      <c r="BL18" s="2"/>
      <c r="BM18" s="6">
        <f t="shared" si="10"/>
        <v>0</v>
      </c>
      <c r="BN18" s="15">
        <f t="shared" si="24"/>
        <v>0</v>
      </c>
      <c r="BO18" s="5">
        <f t="shared" si="11"/>
        <v>0</v>
      </c>
      <c r="BP18" s="16">
        <f t="shared" si="12"/>
        <v>0</v>
      </c>
    </row>
    <row r="19" spans="1:75" s="103" customFormat="1" ht="12.75" customHeight="1" x14ac:dyDescent="0.2">
      <c r="A19" s="104">
        <v>17</v>
      </c>
      <c r="B19" s="152"/>
      <c r="C19" s="105"/>
      <c r="D19" s="118">
        <f t="shared" si="25"/>
        <v>0</v>
      </c>
      <c r="E19" s="92">
        <f t="shared" si="13"/>
        <v>0</v>
      </c>
      <c r="F19" s="93">
        <f t="shared" si="14"/>
        <v>0</v>
      </c>
      <c r="G19" s="94">
        <f t="shared" si="15"/>
        <v>0</v>
      </c>
      <c r="H19" s="95">
        <f t="shared" si="16"/>
        <v>0</v>
      </c>
      <c r="I19" s="96"/>
      <c r="J19" s="97"/>
      <c r="K19" s="97"/>
      <c r="L19" s="97"/>
      <c r="M19" s="97"/>
      <c r="N19" s="98"/>
      <c r="O19" s="99">
        <f t="shared" si="17"/>
        <v>0</v>
      </c>
      <c r="P19" s="100">
        <f t="shared" si="18"/>
        <v>0</v>
      </c>
      <c r="Q19" s="101">
        <f t="shared" si="26"/>
        <v>0</v>
      </c>
      <c r="R19" s="102">
        <f t="shared" si="27"/>
        <v>0</v>
      </c>
      <c r="S19" s="96"/>
      <c r="T19" s="97"/>
      <c r="U19" s="97"/>
      <c r="V19" s="97"/>
      <c r="W19" s="97"/>
      <c r="X19" s="97"/>
      <c r="Y19" s="99">
        <f t="shared" si="0"/>
        <v>0</v>
      </c>
      <c r="Z19" s="100">
        <f t="shared" si="19"/>
        <v>0</v>
      </c>
      <c r="AA19" s="101">
        <f t="shared" si="1"/>
        <v>0</v>
      </c>
      <c r="AB19" s="102">
        <f t="shared" si="20"/>
        <v>0</v>
      </c>
      <c r="AC19" s="96"/>
      <c r="AD19" s="97"/>
      <c r="AE19" s="97"/>
      <c r="AF19" s="97"/>
      <c r="AG19" s="97"/>
      <c r="AH19" s="97"/>
      <c r="AI19" s="99">
        <f t="shared" si="2"/>
        <v>0</v>
      </c>
      <c r="AJ19" s="100">
        <f t="shared" si="21"/>
        <v>0</v>
      </c>
      <c r="AK19" s="101">
        <f t="shared" si="3"/>
        <v>0</v>
      </c>
      <c r="AL19" s="102">
        <f t="shared" si="4"/>
        <v>0</v>
      </c>
      <c r="AM19" s="96"/>
      <c r="AN19" s="97"/>
      <c r="AO19" s="97"/>
      <c r="AP19" s="97"/>
      <c r="AQ19" s="97"/>
      <c r="AR19" s="97"/>
      <c r="AS19" s="99"/>
      <c r="AT19" s="100">
        <f t="shared" si="22"/>
        <v>0</v>
      </c>
      <c r="AU19" s="101">
        <f t="shared" si="5"/>
        <v>0</v>
      </c>
      <c r="AV19" s="102">
        <f t="shared" si="6"/>
        <v>0</v>
      </c>
      <c r="AW19" s="96"/>
      <c r="AX19" s="97"/>
      <c r="AY19" s="97"/>
      <c r="AZ19" s="97"/>
      <c r="BA19" s="97"/>
      <c r="BB19" s="97"/>
      <c r="BC19" s="99">
        <f t="shared" si="7"/>
        <v>0</v>
      </c>
      <c r="BD19" s="100">
        <f t="shared" si="23"/>
        <v>0</v>
      </c>
      <c r="BE19" s="101">
        <f t="shared" si="8"/>
        <v>0</v>
      </c>
      <c r="BF19" s="102">
        <f t="shared" si="9"/>
        <v>0</v>
      </c>
      <c r="BG19" s="96"/>
      <c r="BH19" s="97"/>
      <c r="BI19" s="97"/>
      <c r="BJ19" s="97"/>
      <c r="BK19" s="97"/>
      <c r="BL19" s="97"/>
      <c r="BM19" s="99">
        <f t="shared" si="10"/>
        <v>0</v>
      </c>
      <c r="BN19" s="100">
        <f t="shared" si="24"/>
        <v>0</v>
      </c>
      <c r="BO19" s="101">
        <f t="shared" si="11"/>
        <v>0</v>
      </c>
      <c r="BP19" s="102">
        <f t="shared" si="12"/>
        <v>0</v>
      </c>
    </row>
    <row r="20" spans="1:75" ht="12.75" customHeight="1" x14ac:dyDescent="0.2">
      <c r="A20" s="72">
        <v>18</v>
      </c>
      <c r="B20" s="153"/>
      <c r="C20" s="47"/>
      <c r="D20" s="54">
        <f t="shared" si="25"/>
        <v>0</v>
      </c>
      <c r="E20" s="33">
        <f t="shared" si="13"/>
        <v>0</v>
      </c>
      <c r="F20" s="56">
        <f t="shared" si="14"/>
        <v>0</v>
      </c>
      <c r="G20" s="36">
        <f t="shared" si="15"/>
        <v>0</v>
      </c>
      <c r="H20" s="37">
        <f t="shared" si="16"/>
        <v>0</v>
      </c>
      <c r="I20" s="19"/>
      <c r="J20" s="2"/>
      <c r="K20" s="2"/>
      <c r="L20" s="2"/>
      <c r="M20" s="2"/>
      <c r="N20" s="20"/>
      <c r="O20" s="6">
        <f t="shared" si="17"/>
        <v>0</v>
      </c>
      <c r="P20" s="15">
        <f t="shared" si="18"/>
        <v>0</v>
      </c>
      <c r="Q20" s="5">
        <f t="shared" si="26"/>
        <v>0</v>
      </c>
      <c r="R20" s="16">
        <f t="shared" si="27"/>
        <v>0</v>
      </c>
      <c r="S20" s="19"/>
      <c r="T20" s="2"/>
      <c r="U20" s="2"/>
      <c r="V20" s="2"/>
      <c r="W20" s="2"/>
      <c r="X20" s="2"/>
      <c r="Y20" s="6">
        <f t="shared" si="0"/>
        <v>0</v>
      </c>
      <c r="Z20" s="15">
        <f t="shared" si="19"/>
        <v>0</v>
      </c>
      <c r="AA20" s="5">
        <f t="shared" si="1"/>
        <v>0</v>
      </c>
      <c r="AB20" s="16">
        <f t="shared" si="20"/>
        <v>0</v>
      </c>
      <c r="AC20" s="19"/>
      <c r="AD20" s="2"/>
      <c r="AE20" s="2"/>
      <c r="AF20" s="2"/>
      <c r="AG20" s="2"/>
      <c r="AH20" s="2"/>
      <c r="AI20" s="6">
        <f t="shared" si="2"/>
        <v>0</v>
      </c>
      <c r="AJ20" s="15">
        <f t="shared" si="21"/>
        <v>0</v>
      </c>
      <c r="AK20" s="5">
        <f t="shared" si="3"/>
        <v>0</v>
      </c>
      <c r="AL20" s="16">
        <f t="shared" si="4"/>
        <v>0</v>
      </c>
      <c r="AM20" s="19"/>
      <c r="AN20" s="2"/>
      <c r="AO20" s="2"/>
      <c r="AP20" s="2"/>
      <c r="AQ20" s="2"/>
      <c r="AR20" s="2"/>
      <c r="AS20" s="6"/>
      <c r="AT20" s="15">
        <f t="shared" si="22"/>
        <v>0</v>
      </c>
      <c r="AU20" s="5">
        <f t="shared" si="5"/>
        <v>0</v>
      </c>
      <c r="AV20" s="16">
        <f t="shared" si="6"/>
        <v>0</v>
      </c>
      <c r="AW20" s="19"/>
      <c r="AX20" s="2"/>
      <c r="AY20" s="2"/>
      <c r="AZ20" s="2"/>
      <c r="BA20" s="2"/>
      <c r="BB20" s="2"/>
      <c r="BC20" s="6">
        <f t="shared" si="7"/>
        <v>0</v>
      </c>
      <c r="BD20" s="15">
        <f t="shared" si="23"/>
        <v>0</v>
      </c>
      <c r="BE20" s="5">
        <f t="shared" si="8"/>
        <v>0</v>
      </c>
      <c r="BF20" s="16">
        <f t="shared" si="9"/>
        <v>0</v>
      </c>
      <c r="BG20" s="19"/>
      <c r="BH20" s="2"/>
      <c r="BI20" s="2"/>
      <c r="BJ20" s="2"/>
      <c r="BK20" s="2"/>
      <c r="BL20" s="2"/>
      <c r="BM20" s="6">
        <f t="shared" si="10"/>
        <v>0</v>
      </c>
      <c r="BN20" s="15">
        <f t="shared" si="24"/>
        <v>0</v>
      </c>
      <c r="BO20" s="5">
        <f t="shared" si="11"/>
        <v>0</v>
      </c>
      <c r="BP20" s="16">
        <f t="shared" si="12"/>
        <v>0</v>
      </c>
    </row>
    <row r="21" spans="1:75" s="103" customFormat="1" ht="12.75" customHeight="1" x14ac:dyDescent="0.2">
      <c r="A21" s="104">
        <v>19</v>
      </c>
      <c r="B21" s="152"/>
      <c r="C21" s="106"/>
      <c r="D21" s="119">
        <f t="shared" si="25"/>
        <v>0</v>
      </c>
      <c r="E21" s="92">
        <f t="shared" si="13"/>
        <v>0</v>
      </c>
      <c r="F21" s="93">
        <f t="shared" si="14"/>
        <v>0</v>
      </c>
      <c r="G21" s="94">
        <f t="shared" si="15"/>
        <v>0</v>
      </c>
      <c r="H21" s="95">
        <f t="shared" si="16"/>
        <v>0</v>
      </c>
      <c r="I21" s="96"/>
      <c r="J21" s="97"/>
      <c r="K21" s="97"/>
      <c r="L21" s="97"/>
      <c r="M21" s="97"/>
      <c r="N21" s="98"/>
      <c r="O21" s="99">
        <f t="shared" si="17"/>
        <v>0</v>
      </c>
      <c r="P21" s="100">
        <f t="shared" si="18"/>
        <v>0</v>
      </c>
      <c r="Q21" s="101">
        <f t="shared" si="26"/>
        <v>0</v>
      </c>
      <c r="R21" s="102">
        <f t="shared" si="27"/>
        <v>0</v>
      </c>
      <c r="S21" s="96"/>
      <c r="T21" s="97"/>
      <c r="U21" s="97"/>
      <c r="V21" s="97"/>
      <c r="W21" s="97"/>
      <c r="X21" s="97"/>
      <c r="Y21" s="99">
        <f t="shared" si="0"/>
        <v>0</v>
      </c>
      <c r="Z21" s="100">
        <f t="shared" si="19"/>
        <v>0</v>
      </c>
      <c r="AA21" s="101">
        <f t="shared" si="1"/>
        <v>0</v>
      </c>
      <c r="AB21" s="102">
        <f t="shared" si="20"/>
        <v>0</v>
      </c>
      <c r="AC21" s="96"/>
      <c r="AD21" s="97"/>
      <c r="AE21" s="97"/>
      <c r="AF21" s="97"/>
      <c r="AG21" s="97"/>
      <c r="AH21" s="97"/>
      <c r="AI21" s="99">
        <f t="shared" si="2"/>
        <v>0</v>
      </c>
      <c r="AJ21" s="100">
        <f t="shared" si="21"/>
        <v>0</v>
      </c>
      <c r="AK21" s="101">
        <f t="shared" si="3"/>
        <v>0</v>
      </c>
      <c r="AL21" s="102">
        <f t="shared" si="4"/>
        <v>0</v>
      </c>
      <c r="AM21" s="96"/>
      <c r="AN21" s="97"/>
      <c r="AO21" s="97"/>
      <c r="AP21" s="97"/>
      <c r="AQ21" s="97"/>
      <c r="AR21" s="97"/>
      <c r="AS21" s="99"/>
      <c r="AT21" s="100">
        <f t="shared" si="22"/>
        <v>0</v>
      </c>
      <c r="AU21" s="101">
        <f t="shared" si="5"/>
        <v>0</v>
      </c>
      <c r="AV21" s="102">
        <f t="shared" si="6"/>
        <v>0</v>
      </c>
      <c r="AW21" s="96"/>
      <c r="AX21" s="97"/>
      <c r="AY21" s="97"/>
      <c r="AZ21" s="97"/>
      <c r="BA21" s="97"/>
      <c r="BB21" s="97"/>
      <c r="BC21" s="99">
        <f t="shared" si="7"/>
        <v>0</v>
      </c>
      <c r="BD21" s="100">
        <f t="shared" si="23"/>
        <v>0</v>
      </c>
      <c r="BE21" s="101">
        <f t="shared" si="8"/>
        <v>0</v>
      </c>
      <c r="BF21" s="102">
        <f t="shared" si="9"/>
        <v>0</v>
      </c>
      <c r="BG21" s="96"/>
      <c r="BH21" s="97"/>
      <c r="BI21" s="97"/>
      <c r="BJ21" s="97"/>
      <c r="BK21" s="97"/>
      <c r="BL21" s="97"/>
      <c r="BM21" s="99">
        <f t="shared" si="10"/>
        <v>0</v>
      </c>
      <c r="BN21" s="100">
        <f t="shared" si="24"/>
        <v>0</v>
      </c>
      <c r="BO21" s="101">
        <f t="shared" si="11"/>
        <v>0</v>
      </c>
      <c r="BP21" s="102">
        <f t="shared" si="12"/>
        <v>0</v>
      </c>
    </row>
    <row r="22" spans="1:75" ht="12.75" customHeight="1" x14ac:dyDescent="0.2">
      <c r="A22" s="73">
        <v>20</v>
      </c>
      <c r="B22" s="79"/>
      <c r="C22" s="60"/>
      <c r="D22" s="127">
        <f t="shared" si="25"/>
        <v>0</v>
      </c>
      <c r="E22" s="76">
        <f t="shared" ref="E22:E34" si="28">(I22+S22+AC22+AM22+AW22+BG22)</f>
        <v>0</v>
      </c>
      <c r="F22" s="68">
        <f t="shared" si="14"/>
        <v>0</v>
      </c>
      <c r="G22" s="69">
        <f t="shared" si="15"/>
        <v>0</v>
      </c>
      <c r="H22" s="60">
        <f t="shared" si="16"/>
        <v>0</v>
      </c>
      <c r="I22" s="79"/>
      <c r="O22" s="65">
        <f t="shared" si="17"/>
        <v>0</v>
      </c>
      <c r="P22" s="81">
        <f t="shared" si="18"/>
        <v>0</v>
      </c>
      <c r="Q22">
        <f t="shared" si="26"/>
        <v>0</v>
      </c>
      <c r="R22" s="125">
        <f t="shared" si="27"/>
        <v>0</v>
      </c>
      <c r="S22" s="75"/>
      <c r="X22" s="3"/>
      <c r="Y22">
        <f t="shared" si="0"/>
        <v>0</v>
      </c>
      <c r="Z22" s="81">
        <f t="shared" si="19"/>
        <v>0</v>
      </c>
      <c r="AA22">
        <f t="shared" si="1"/>
        <v>0</v>
      </c>
      <c r="AB22" s="122">
        <f t="shared" si="20"/>
        <v>0</v>
      </c>
      <c r="AC22" s="75"/>
      <c r="AI22" s="65">
        <f t="shared" si="2"/>
        <v>0</v>
      </c>
      <c r="AJ22" s="81">
        <f t="shared" si="21"/>
        <v>0</v>
      </c>
      <c r="AK22">
        <f>(AE22*5)+(AF22*5)+(AG22*5)+(AH22*20)</f>
        <v>0</v>
      </c>
      <c r="AL22" s="122">
        <f t="shared" si="4"/>
        <v>0</v>
      </c>
      <c r="AM22" s="75"/>
      <c r="AR22" s="3"/>
      <c r="AT22" s="81">
        <f t="shared" si="22"/>
        <v>0</v>
      </c>
      <c r="AU22">
        <f t="shared" si="5"/>
        <v>0</v>
      </c>
      <c r="AV22" s="122">
        <f t="shared" si="6"/>
        <v>0</v>
      </c>
      <c r="AW22" s="75"/>
      <c r="BC22" s="83">
        <f t="shared" si="7"/>
        <v>0</v>
      </c>
      <c r="BD22" s="81">
        <f t="shared" si="23"/>
        <v>0</v>
      </c>
      <c r="BE22">
        <f t="shared" si="8"/>
        <v>0</v>
      </c>
      <c r="BF22" s="122">
        <f t="shared" si="9"/>
        <v>0</v>
      </c>
      <c r="BG22" s="75"/>
      <c r="BL22" s="3"/>
      <c r="BM22" s="79">
        <f t="shared" si="10"/>
        <v>0</v>
      </c>
      <c r="BN22" s="81">
        <f t="shared" si="24"/>
        <v>0</v>
      </c>
      <c r="BO22">
        <f t="shared" si="11"/>
        <v>0</v>
      </c>
      <c r="BP22" s="122">
        <f t="shared" si="12"/>
        <v>0</v>
      </c>
      <c r="BW22" s="57"/>
    </row>
    <row r="23" spans="1:75" s="103" customFormat="1" ht="12.75" customHeight="1" x14ac:dyDescent="0.2">
      <c r="A23" s="107">
        <v>21</v>
      </c>
      <c r="B23" s="157"/>
      <c r="C23" s="108"/>
      <c r="D23" s="128">
        <f t="shared" si="25"/>
        <v>0</v>
      </c>
      <c r="E23" s="110">
        <f t="shared" si="28"/>
        <v>0</v>
      </c>
      <c r="F23" s="111">
        <f t="shared" si="14"/>
        <v>0</v>
      </c>
      <c r="G23" s="112">
        <f t="shared" si="15"/>
        <v>0</v>
      </c>
      <c r="H23" s="113">
        <f t="shared" si="16"/>
        <v>0</v>
      </c>
      <c r="I23" s="120"/>
      <c r="O23" s="114">
        <f t="shared" si="17"/>
        <v>0</v>
      </c>
      <c r="P23" s="115">
        <f t="shared" si="18"/>
        <v>0</v>
      </c>
      <c r="Q23" s="103">
        <f t="shared" si="26"/>
        <v>0</v>
      </c>
      <c r="R23" s="126">
        <f t="shared" si="27"/>
        <v>0</v>
      </c>
      <c r="S23" s="109"/>
      <c r="X23" s="116"/>
      <c r="Y23" s="103">
        <f t="shared" si="0"/>
        <v>0</v>
      </c>
      <c r="Z23" s="115">
        <f t="shared" si="19"/>
        <v>0</v>
      </c>
      <c r="AA23" s="103">
        <f t="shared" si="1"/>
        <v>0</v>
      </c>
      <c r="AB23" s="123">
        <f t="shared" si="20"/>
        <v>0</v>
      </c>
      <c r="AC23" s="109"/>
      <c r="AI23" s="114">
        <f t="shared" si="2"/>
        <v>0</v>
      </c>
      <c r="AJ23" s="115">
        <f t="shared" si="21"/>
        <v>0</v>
      </c>
      <c r="AK23" s="103">
        <f t="shared" si="3"/>
        <v>0</v>
      </c>
      <c r="AL23" s="123">
        <f t="shared" si="4"/>
        <v>0</v>
      </c>
      <c r="AM23" s="109"/>
      <c r="AR23" s="116"/>
      <c r="AT23" s="115">
        <f t="shared" si="22"/>
        <v>0</v>
      </c>
      <c r="AU23" s="103">
        <f t="shared" si="5"/>
        <v>0</v>
      </c>
      <c r="AV23" s="123">
        <f t="shared" si="6"/>
        <v>0</v>
      </c>
      <c r="AW23" s="109"/>
      <c r="BC23" s="121">
        <f t="shared" si="7"/>
        <v>0</v>
      </c>
      <c r="BD23" s="115">
        <f t="shared" si="23"/>
        <v>0</v>
      </c>
      <c r="BE23" s="103">
        <f t="shared" si="8"/>
        <v>0</v>
      </c>
      <c r="BF23" s="123">
        <f t="shared" si="9"/>
        <v>0</v>
      </c>
      <c r="BG23" s="109"/>
      <c r="BL23" s="116"/>
      <c r="BM23" s="120">
        <f t="shared" si="10"/>
        <v>0</v>
      </c>
      <c r="BN23" s="115">
        <f t="shared" si="24"/>
        <v>0</v>
      </c>
      <c r="BO23" s="103">
        <f t="shared" si="11"/>
        <v>0</v>
      </c>
      <c r="BP23" s="123">
        <f t="shared" si="12"/>
        <v>0</v>
      </c>
    </row>
    <row r="24" spans="1:75" ht="12.75" customHeight="1" x14ac:dyDescent="0.2">
      <c r="A24" s="73">
        <v>22</v>
      </c>
      <c r="B24" s="158"/>
      <c r="C24" s="60"/>
      <c r="D24" s="127">
        <f t="shared" si="25"/>
        <v>0</v>
      </c>
      <c r="E24" s="76">
        <f t="shared" si="28"/>
        <v>0</v>
      </c>
      <c r="F24" s="68">
        <f t="shared" si="14"/>
        <v>0</v>
      </c>
      <c r="G24" s="69">
        <f t="shared" si="15"/>
        <v>0</v>
      </c>
      <c r="H24" s="60">
        <f t="shared" si="16"/>
        <v>0</v>
      </c>
      <c r="I24" s="79"/>
      <c r="O24" s="65">
        <v>0</v>
      </c>
      <c r="P24" s="81">
        <f t="shared" si="18"/>
        <v>0</v>
      </c>
      <c r="Q24">
        <f t="shared" si="26"/>
        <v>0</v>
      </c>
      <c r="R24" s="125">
        <f t="shared" si="27"/>
        <v>0</v>
      </c>
      <c r="S24" s="75"/>
      <c r="X24" s="3"/>
      <c r="Y24">
        <v>0</v>
      </c>
      <c r="Z24" s="81">
        <f t="shared" si="19"/>
        <v>0</v>
      </c>
      <c r="AA24">
        <f t="shared" si="1"/>
        <v>0</v>
      </c>
      <c r="AB24" s="122">
        <f t="shared" si="20"/>
        <v>0</v>
      </c>
      <c r="AC24" s="75"/>
      <c r="AI24" s="65">
        <f t="shared" si="2"/>
        <v>0</v>
      </c>
      <c r="AJ24" s="81">
        <f t="shared" si="21"/>
        <v>0</v>
      </c>
      <c r="AK24">
        <f t="shared" si="3"/>
        <v>0</v>
      </c>
      <c r="AL24" s="122">
        <f t="shared" si="4"/>
        <v>0</v>
      </c>
      <c r="AM24" s="75"/>
      <c r="AR24" s="3"/>
      <c r="AT24" s="81">
        <f t="shared" si="22"/>
        <v>0</v>
      </c>
      <c r="AU24">
        <f t="shared" si="5"/>
        <v>0</v>
      </c>
      <c r="AV24" s="122">
        <f t="shared" si="6"/>
        <v>0</v>
      </c>
      <c r="AW24" s="75"/>
      <c r="BC24" s="83">
        <f t="shared" si="7"/>
        <v>0</v>
      </c>
      <c r="BD24" s="81">
        <f t="shared" si="23"/>
        <v>0</v>
      </c>
      <c r="BE24">
        <f t="shared" si="8"/>
        <v>0</v>
      </c>
      <c r="BF24" s="122">
        <f t="shared" si="9"/>
        <v>0</v>
      </c>
      <c r="BG24" s="75"/>
      <c r="BL24" s="3"/>
      <c r="BM24" s="79">
        <f t="shared" si="10"/>
        <v>0</v>
      </c>
      <c r="BN24" s="81">
        <f t="shared" si="24"/>
        <v>0</v>
      </c>
      <c r="BO24">
        <f t="shared" si="11"/>
        <v>0</v>
      </c>
      <c r="BP24" s="122">
        <f t="shared" si="12"/>
        <v>0</v>
      </c>
    </row>
    <row r="25" spans="1:75" s="103" customFormat="1" ht="12.75" customHeight="1" x14ac:dyDescent="0.2">
      <c r="A25" s="107">
        <v>23</v>
      </c>
      <c r="B25" s="152"/>
      <c r="C25" s="117"/>
      <c r="D25" s="128">
        <f t="shared" si="25"/>
        <v>0</v>
      </c>
      <c r="E25" s="110">
        <f t="shared" si="28"/>
        <v>0</v>
      </c>
      <c r="F25" s="111">
        <f t="shared" si="14"/>
        <v>0</v>
      </c>
      <c r="G25" s="112">
        <f t="shared" si="15"/>
        <v>0</v>
      </c>
      <c r="H25" s="113">
        <f t="shared" si="16"/>
        <v>0</v>
      </c>
      <c r="I25" s="120"/>
      <c r="O25" s="114">
        <f t="shared" si="17"/>
        <v>0</v>
      </c>
      <c r="P25" s="115">
        <f t="shared" si="18"/>
        <v>0</v>
      </c>
      <c r="Q25" s="103">
        <f t="shared" si="26"/>
        <v>0</v>
      </c>
      <c r="R25" s="126">
        <f t="shared" si="27"/>
        <v>0</v>
      </c>
      <c r="S25" s="109"/>
      <c r="X25" s="116"/>
      <c r="Y25" s="103">
        <f t="shared" si="0"/>
        <v>0</v>
      </c>
      <c r="Z25" s="115">
        <f t="shared" si="19"/>
        <v>0</v>
      </c>
      <c r="AA25" s="103">
        <f t="shared" si="1"/>
        <v>0</v>
      </c>
      <c r="AB25" s="123">
        <f t="shared" si="20"/>
        <v>0</v>
      </c>
      <c r="AC25" s="109"/>
      <c r="AI25" s="114">
        <f t="shared" si="2"/>
        <v>0</v>
      </c>
      <c r="AJ25" s="115">
        <f t="shared" si="21"/>
        <v>0</v>
      </c>
      <c r="AK25" s="103">
        <f t="shared" si="3"/>
        <v>0</v>
      </c>
      <c r="AL25" s="123">
        <f t="shared" si="4"/>
        <v>0</v>
      </c>
      <c r="AM25" s="109"/>
      <c r="AR25" s="116"/>
      <c r="AT25" s="115">
        <f t="shared" si="22"/>
        <v>0</v>
      </c>
      <c r="AU25" s="103">
        <f t="shared" si="5"/>
        <v>0</v>
      </c>
      <c r="AV25" s="123">
        <f t="shared" si="6"/>
        <v>0</v>
      </c>
      <c r="AW25" s="109"/>
      <c r="BC25" s="121">
        <f t="shared" si="7"/>
        <v>0</v>
      </c>
      <c r="BD25" s="115">
        <f t="shared" si="23"/>
        <v>0</v>
      </c>
      <c r="BE25" s="103">
        <f t="shared" si="8"/>
        <v>0</v>
      </c>
      <c r="BF25" s="123">
        <f t="shared" si="9"/>
        <v>0</v>
      </c>
      <c r="BG25" s="109"/>
      <c r="BL25" s="116"/>
      <c r="BM25" s="120">
        <f t="shared" si="10"/>
        <v>0</v>
      </c>
      <c r="BN25" s="115">
        <f t="shared" si="24"/>
        <v>0</v>
      </c>
      <c r="BO25" s="103">
        <f t="shared" si="11"/>
        <v>0</v>
      </c>
      <c r="BP25" s="123">
        <f t="shared" si="12"/>
        <v>0</v>
      </c>
    </row>
    <row r="26" spans="1:75" ht="12.75" customHeight="1" x14ac:dyDescent="0.2">
      <c r="A26" s="73">
        <v>24</v>
      </c>
      <c r="B26" s="153"/>
      <c r="C26" s="59"/>
      <c r="D26" s="127">
        <f t="shared" si="25"/>
        <v>0</v>
      </c>
      <c r="E26" s="76">
        <f t="shared" si="28"/>
        <v>0</v>
      </c>
      <c r="F26" s="68">
        <f t="shared" si="14"/>
        <v>0</v>
      </c>
      <c r="G26" s="69">
        <f t="shared" si="15"/>
        <v>0</v>
      </c>
      <c r="H26" s="60">
        <f t="shared" si="16"/>
        <v>0</v>
      </c>
      <c r="I26" s="79"/>
      <c r="O26" s="65">
        <f t="shared" si="17"/>
        <v>0</v>
      </c>
      <c r="P26" s="81">
        <f t="shared" si="18"/>
        <v>0</v>
      </c>
      <c r="Q26">
        <f t="shared" si="26"/>
        <v>0</v>
      </c>
      <c r="R26" s="125">
        <f t="shared" si="27"/>
        <v>0</v>
      </c>
      <c r="S26" s="75"/>
      <c r="X26" s="3"/>
      <c r="Y26">
        <f t="shared" si="0"/>
        <v>0</v>
      </c>
      <c r="Z26" s="81">
        <f t="shared" si="19"/>
        <v>0</v>
      </c>
      <c r="AA26">
        <f t="shared" si="1"/>
        <v>0</v>
      </c>
      <c r="AB26" s="122">
        <f t="shared" si="20"/>
        <v>0</v>
      </c>
      <c r="AC26" s="75"/>
      <c r="AI26" s="65">
        <f t="shared" si="2"/>
        <v>0</v>
      </c>
      <c r="AJ26" s="81">
        <f t="shared" si="21"/>
        <v>0</v>
      </c>
      <c r="AK26">
        <f t="shared" si="3"/>
        <v>0</v>
      </c>
      <c r="AL26" s="122">
        <f t="shared" si="4"/>
        <v>0</v>
      </c>
      <c r="AM26" s="75"/>
      <c r="AR26" s="3"/>
      <c r="AT26" s="81">
        <f t="shared" si="22"/>
        <v>0</v>
      </c>
      <c r="AU26">
        <f t="shared" si="5"/>
        <v>0</v>
      </c>
      <c r="AV26" s="122">
        <f t="shared" si="6"/>
        <v>0</v>
      </c>
      <c r="AW26" s="75"/>
      <c r="BC26" s="83">
        <f t="shared" si="7"/>
        <v>0</v>
      </c>
      <c r="BD26" s="81">
        <f t="shared" si="23"/>
        <v>0</v>
      </c>
      <c r="BE26">
        <f t="shared" si="8"/>
        <v>0</v>
      </c>
      <c r="BF26" s="122">
        <f t="shared" si="9"/>
        <v>0</v>
      </c>
      <c r="BG26" s="75"/>
      <c r="BL26" s="3"/>
      <c r="BM26" s="79">
        <f t="shared" si="10"/>
        <v>0</v>
      </c>
      <c r="BN26" s="81">
        <f t="shared" si="24"/>
        <v>0</v>
      </c>
      <c r="BO26">
        <f t="shared" si="11"/>
        <v>0</v>
      </c>
      <c r="BP26" s="122">
        <f t="shared" si="12"/>
        <v>0</v>
      </c>
    </row>
    <row r="27" spans="1:75" s="103" customFormat="1" ht="12.75" customHeight="1" x14ac:dyDescent="0.2">
      <c r="A27" s="107">
        <v>25</v>
      </c>
      <c r="B27" s="152"/>
      <c r="C27" s="106"/>
      <c r="D27" s="128">
        <f t="shared" si="25"/>
        <v>0</v>
      </c>
      <c r="E27" s="110">
        <f t="shared" si="28"/>
        <v>0</v>
      </c>
      <c r="F27" s="111">
        <f t="shared" si="14"/>
        <v>0</v>
      </c>
      <c r="G27" s="112">
        <f t="shared" si="15"/>
        <v>0</v>
      </c>
      <c r="H27" s="113">
        <f t="shared" si="16"/>
        <v>0</v>
      </c>
      <c r="I27" s="120"/>
      <c r="O27" s="114">
        <f t="shared" si="17"/>
        <v>0</v>
      </c>
      <c r="P27" s="115">
        <f t="shared" si="18"/>
        <v>0</v>
      </c>
      <c r="Q27" s="103">
        <f t="shared" si="26"/>
        <v>0</v>
      </c>
      <c r="R27" s="126">
        <f t="shared" si="27"/>
        <v>0</v>
      </c>
      <c r="S27" s="109"/>
      <c r="X27" s="116"/>
      <c r="Y27" s="103">
        <f t="shared" si="0"/>
        <v>0</v>
      </c>
      <c r="Z27" s="115">
        <f t="shared" si="19"/>
        <v>0</v>
      </c>
      <c r="AA27" s="103">
        <f t="shared" si="1"/>
        <v>0</v>
      </c>
      <c r="AB27" s="123">
        <f t="shared" si="20"/>
        <v>0</v>
      </c>
      <c r="AC27" s="109"/>
      <c r="AI27" s="114">
        <f t="shared" si="2"/>
        <v>0</v>
      </c>
      <c r="AJ27" s="115">
        <f t="shared" si="21"/>
        <v>0</v>
      </c>
      <c r="AK27" s="103">
        <f t="shared" si="3"/>
        <v>0</v>
      </c>
      <c r="AL27" s="123">
        <f t="shared" si="4"/>
        <v>0</v>
      </c>
      <c r="AM27" s="109"/>
      <c r="AR27" s="116"/>
      <c r="AT27" s="115">
        <f t="shared" si="22"/>
        <v>0</v>
      </c>
      <c r="AU27" s="103">
        <f t="shared" si="5"/>
        <v>0</v>
      </c>
      <c r="AV27" s="123">
        <f t="shared" si="6"/>
        <v>0</v>
      </c>
      <c r="AW27" s="109"/>
      <c r="BC27" s="121">
        <f t="shared" si="7"/>
        <v>0</v>
      </c>
      <c r="BD27" s="115">
        <f t="shared" si="23"/>
        <v>0</v>
      </c>
      <c r="BE27" s="103">
        <f t="shared" si="8"/>
        <v>0</v>
      </c>
      <c r="BF27" s="123">
        <f t="shared" si="9"/>
        <v>0</v>
      </c>
      <c r="BG27" s="109"/>
      <c r="BL27" s="116"/>
      <c r="BM27" s="120">
        <f t="shared" si="10"/>
        <v>0</v>
      </c>
      <c r="BN27" s="115">
        <f t="shared" si="24"/>
        <v>0</v>
      </c>
      <c r="BO27" s="103">
        <f t="shared" si="11"/>
        <v>0</v>
      </c>
      <c r="BP27" s="123">
        <f t="shared" si="12"/>
        <v>0</v>
      </c>
    </row>
    <row r="28" spans="1:75" ht="12.75" customHeight="1" x14ac:dyDescent="0.2">
      <c r="A28" s="72">
        <v>26</v>
      </c>
      <c r="B28" s="153"/>
      <c r="C28" s="59"/>
      <c r="D28" s="127">
        <f t="shared" si="25"/>
        <v>0</v>
      </c>
      <c r="E28" s="76">
        <f t="shared" si="28"/>
        <v>0</v>
      </c>
      <c r="F28" s="68">
        <f t="shared" si="14"/>
        <v>0</v>
      </c>
      <c r="G28" s="69">
        <f t="shared" si="15"/>
        <v>0</v>
      </c>
      <c r="H28" s="60">
        <f t="shared" si="16"/>
        <v>0</v>
      </c>
      <c r="I28" s="79"/>
      <c r="O28" s="65">
        <f t="shared" si="17"/>
        <v>0</v>
      </c>
      <c r="P28" s="81">
        <f t="shared" si="18"/>
        <v>0</v>
      </c>
      <c r="Q28">
        <f t="shared" si="26"/>
        <v>0</v>
      </c>
      <c r="R28" s="125">
        <f t="shared" si="27"/>
        <v>0</v>
      </c>
      <c r="S28" s="75"/>
      <c r="X28" s="3"/>
      <c r="Y28">
        <f t="shared" si="0"/>
        <v>0</v>
      </c>
      <c r="Z28" s="81">
        <f t="shared" si="19"/>
        <v>0</v>
      </c>
      <c r="AA28">
        <f t="shared" si="1"/>
        <v>0</v>
      </c>
      <c r="AB28" s="122">
        <f t="shared" si="20"/>
        <v>0</v>
      </c>
      <c r="AC28" s="75"/>
      <c r="AI28" s="65">
        <f t="shared" si="2"/>
        <v>0</v>
      </c>
      <c r="AJ28" s="81">
        <f t="shared" si="21"/>
        <v>0</v>
      </c>
      <c r="AK28">
        <f t="shared" si="3"/>
        <v>0</v>
      </c>
      <c r="AL28" s="122">
        <f t="shared" si="4"/>
        <v>0</v>
      </c>
      <c r="AM28" s="75"/>
      <c r="AR28" s="3"/>
      <c r="AT28" s="81">
        <f t="shared" si="22"/>
        <v>0</v>
      </c>
      <c r="AU28">
        <f t="shared" si="5"/>
        <v>0</v>
      </c>
      <c r="AV28" s="122">
        <f t="shared" si="6"/>
        <v>0</v>
      </c>
      <c r="AW28" s="75"/>
      <c r="BC28" s="83">
        <f t="shared" si="7"/>
        <v>0</v>
      </c>
      <c r="BD28" s="81">
        <f t="shared" si="23"/>
        <v>0</v>
      </c>
      <c r="BE28">
        <f t="shared" si="8"/>
        <v>0</v>
      </c>
      <c r="BF28" s="122">
        <f t="shared" si="9"/>
        <v>0</v>
      </c>
      <c r="BG28" s="75"/>
      <c r="BL28" s="3"/>
      <c r="BM28" s="79">
        <f t="shared" si="10"/>
        <v>0</v>
      </c>
      <c r="BN28" s="81">
        <f t="shared" si="24"/>
        <v>0</v>
      </c>
      <c r="BO28">
        <f t="shared" si="11"/>
        <v>0</v>
      </c>
      <c r="BP28" s="122">
        <f t="shared" si="12"/>
        <v>0</v>
      </c>
    </row>
    <row r="29" spans="1:75" s="103" customFormat="1" ht="12.75" customHeight="1" x14ac:dyDescent="0.2">
      <c r="A29" s="104">
        <v>27</v>
      </c>
      <c r="B29" s="152"/>
      <c r="C29" s="106"/>
      <c r="D29" s="128">
        <f t="shared" si="25"/>
        <v>0</v>
      </c>
      <c r="E29" s="110">
        <f t="shared" si="28"/>
        <v>0</v>
      </c>
      <c r="F29" s="111">
        <f t="shared" si="14"/>
        <v>0</v>
      </c>
      <c r="G29" s="112">
        <f t="shared" si="15"/>
        <v>0</v>
      </c>
      <c r="H29" s="113">
        <f t="shared" si="16"/>
        <v>0</v>
      </c>
      <c r="I29" s="120"/>
      <c r="O29" s="114">
        <f t="shared" si="17"/>
        <v>0</v>
      </c>
      <c r="P29" s="115">
        <f t="shared" si="18"/>
        <v>0</v>
      </c>
      <c r="Q29" s="103">
        <f t="shared" si="26"/>
        <v>0</v>
      </c>
      <c r="R29" s="126">
        <f t="shared" si="27"/>
        <v>0</v>
      </c>
      <c r="S29" s="109"/>
      <c r="X29" s="116"/>
      <c r="Y29" s="103">
        <f t="shared" si="0"/>
        <v>0</v>
      </c>
      <c r="Z29" s="115">
        <f t="shared" si="19"/>
        <v>0</v>
      </c>
      <c r="AA29" s="103">
        <f t="shared" si="1"/>
        <v>0</v>
      </c>
      <c r="AB29" s="123">
        <f t="shared" si="20"/>
        <v>0</v>
      </c>
      <c r="AC29" s="109"/>
      <c r="AI29" s="114">
        <f t="shared" si="2"/>
        <v>0</v>
      </c>
      <c r="AJ29" s="115">
        <f t="shared" si="21"/>
        <v>0</v>
      </c>
      <c r="AK29" s="103">
        <f t="shared" si="3"/>
        <v>0</v>
      </c>
      <c r="AL29" s="123">
        <f t="shared" si="4"/>
        <v>0</v>
      </c>
      <c r="AM29" s="109"/>
      <c r="AR29" s="116"/>
      <c r="AT29" s="115">
        <f t="shared" si="22"/>
        <v>0</v>
      </c>
      <c r="AU29" s="103">
        <f t="shared" si="5"/>
        <v>0</v>
      </c>
      <c r="AV29" s="123">
        <f t="shared" si="6"/>
        <v>0</v>
      </c>
      <c r="AW29" s="109"/>
      <c r="BC29" s="121">
        <f t="shared" si="7"/>
        <v>0</v>
      </c>
      <c r="BD29" s="115">
        <f t="shared" si="23"/>
        <v>0</v>
      </c>
      <c r="BE29" s="103">
        <f t="shared" si="8"/>
        <v>0</v>
      </c>
      <c r="BF29" s="123">
        <f t="shared" si="9"/>
        <v>0</v>
      </c>
      <c r="BG29" s="109"/>
      <c r="BL29" s="116"/>
      <c r="BM29" s="120">
        <f t="shared" si="10"/>
        <v>0</v>
      </c>
      <c r="BN29" s="115">
        <f t="shared" si="24"/>
        <v>0</v>
      </c>
      <c r="BO29" s="103">
        <f t="shared" si="11"/>
        <v>0</v>
      </c>
      <c r="BP29" s="123">
        <f t="shared" si="12"/>
        <v>0</v>
      </c>
    </row>
    <row r="30" spans="1:75" ht="12.75" customHeight="1" x14ac:dyDescent="0.2">
      <c r="A30" s="72">
        <v>28</v>
      </c>
      <c r="B30" s="153"/>
      <c r="C30" s="61"/>
      <c r="D30" s="127">
        <f t="shared" si="25"/>
        <v>0</v>
      </c>
      <c r="E30" s="76">
        <f t="shared" si="28"/>
        <v>0</v>
      </c>
      <c r="F30" s="68">
        <f t="shared" si="14"/>
        <v>0</v>
      </c>
      <c r="G30" s="69">
        <f t="shared" si="15"/>
        <v>0</v>
      </c>
      <c r="H30" s="60">
        <f t="shared" si="16"/>
        <v>0</v>
      </c>
      <c r="I30" s="79"/>
      <c r="O30" s="65">
        <f t="shared" si="17"/>
        <v>0</v>
      </c>
      <c r="P30" s="81">
        <f t="shared" si="18"/>
        <v>0</v>
      </c>
      <c r="Q30">
        <f t="shared" si="26"/>
        <v>0</v>
      </c>
      <c r="R30" s="125">
        <f t="shared" si="27"/>
        <v>0</v>
      </c>
      <c r="S30" s="75"/>
      <c r="X30" s="3"/>
      <c r="Y30">
        <f t="shared" si="0"/>
        <v>0</v>
      </c>
      <c r="Z30" s="81">
        <f t="shared" si="19"/>
        <v>0</v>
      </c>
      <c r="AA30">
        <f t="shared" si="1"/>
        <v>0</v>
      </c>
      <c r="AB30" s="122">
        <f t="shared" si="20"/>
        <v>0</v>
      </c>
      <c r="AC30" s="75"/>
      <c r="AI30" s="65">
        <f t="shared" si="2"/>
        <v>0</v>
      </c>
      <c r="AJ30" s="81">
        <f t="shared" si="21"/>
        <v>0</v>
      </c>
      <c r="AK30">
        <f t="shared" si="3"/>
        <v>0</v>
      </c>
      <c r="AL30" s="122">
        <f t="shared" si="4"/>
        <v>0</v>
      </c>
      <c r="AM30" s="75"/>
      <c r="AR30" s="3"/>
      <c r="AT30" s="81">
        <f t="shared" si="22"/>
        <v>0</v>
      </c>
      <c r="AU30">
        <f t="shared" si="5"/>
        <v>0</v>
      </c>
      <c r="AV30" s="122">
        <f t="shared" si="6"/>
        <v>0</v>
      </c>
      <c r="AW30" s="75"/>
      <c r="BC30" s="83">
        <f t="shared" si="7"/>
        <v>0</v>
      </c>
      <c r="BD30" s="81">
        <f t="shared" si="23"/>
        <v>0</v>
      </c>
      <c r="BE30">
        <f t="shared" si="8"/>
        <v>0</v>
      </c>
      <c r="BF30" s="122">
        <f t="shared" si="9"/>
        <v>0</v>
      </c>
      <c r="BG30" s="75"/>
      <c r="BL30" s="3"/>
      <c r="BM30" s="79">
        <f t="shared" si="10"/>
        <v>0</v>
      </c>
      <c r="BN30" s="81">
        <f t="shared" si="24"/>
        <v>0</v>
      </c>
      <c r="BO30">
        <f t="shared" si="11"/>
        <v>0</v>
      </c>
      <c r="BP30" s="122">
        <f t="shared" si="12"/>
        <v>0</v>
      </c>
    </row>
    <row r="31" spans="1:75" s="103" customFormat="1" ht="12.75" customHeight="1" x14ac:dyDescent="0.2">
      <c r="A31" s="104">
        <v>29</v>
      </c>
      <c r="B31" s="152"/>
      <c r="C31" s="117"/>
      <c r="D31" s="128">
        <f t="shared" si="25"/>
        <v>0</v>
      </c>
      <c r="E31" s="110">
        <f t="shared" si="28"/>
        <v>0</v>
      </c>
      <c r="F31" s="111">
        <f t="shared" si="14"/>
        <v>0</v>
      </c>
      <c r="G31" s="112">
        <f t="shared" si="15"/>
        <v>0</v>
      </c>
      <c r="H31" s="113">
        <f t="shared" si="16"/>
        <v>0</v>
      </c>
      <c r="I31" s="120"/>
      <c r="O31" s="114">
        <f t="shared" si="17"/>
        <v>0</v>
      </c>
      <c r="P31" s="115">
        <f t="shared" si="18"/>
        <v>0</v>
      </c>
      <c r="Q31" s="103">
        <f t="shared" si="26"/>
        <v>0</v>
      </c>
      <c r="R31" s="126">
        <f t="shared" si="27"/>
        <v>0</v>
      </c>
      <c r="S31" s="109"/>
      <c r="X31" s="116"/>
      <c r="Y31" s="103">
        <f t="shared" si="0"/>
        <v>0</v>
      </c>
      <c r="Z31" s="115">
        <f t="shared" si="19"/>
        <v>0</v>
      </c>
      <c r="AA31" s="103">
        <f t="shared" si="1"/>
        <v>0</v>
      </c>
      <c r="AB31" s="123">
        <f t="shared" si="20"/>
        <v>0</v>
      </c>
      <c r="AC31" s="109"/>
      <c r="AI31" s="114">
        <f t="shared" si="2"/>
        <v>0</v>
      </c>
      <c r="AJ31" s="115">
        <f t="shared" si="21"/>
        <v>0</v>
      </c>
      <c r="AK31" s="103">
        <f t="shared" si="3"/>
        <v>0</v>
      </c>
      <c r="AL31" s="123">
        <f t="shared" si="4"/>
        <v>0</v>
      </c>
      <c r="AM31" s="109"/>
      <c r="AR31" s="116"/>
      <c r="AT31" s="115">
        <f t="shared" si="22"/>
        <v>0</v>
      </c>
      <c r="AU31" s="103">
        <f t="shared" si="5"/>
        <v>0</v>
      </c>
      <c r="AV31" s="123">
        <f t="shared" si="6"/>
        <v>0</v>
      </c>
      <c r="AW31" s="109"/>
      <c r="BC31" s="121">
        <f t="shared" si="7"/>
        <v>0</v>
      </c>
      <c r="BD31" s="115">
        <f t="shared" si="23"/>
        <v>0</v>
      </c>
      <c r="BE31" s="103">
        <f t="shared" si="8"/>
        <v>0</v>
      </c>
      <c r="BF31" s="123">
        <f t="shared" si="9"/>
        <v>0</v>
      </c>
      <c r="BG31" s="109"/>
      <c r="BL31" s="116"/>
      <c r="BM31" s="120">
        <f t="shared" si="10"/>
        <v>0</v>
      </c>
      <c r="BN31" s="115">
        <f t="shared" si="24"/>
        <v>0</v>
      </c>
      <c r="BO31" s="103">
        <f t="shared" si="11"/>
        <v>0</v>
      </c>
      <c r="BP31" s="123">
        <f t="shared" si="12"/>
        <v>0</v>
      </c>
    </row>
    <row r="32" spans="1:75" ht="12.75" customHeight="1" x14ac:dyDescent="0.2">
      <c r="A32" s="72">
        <v>30</v>
      </c>
      <c r="B32" s="153"/>
      <c r="C32" s="59"/>
      <c r="D32" s="127">
        <f t="shared" si="25"/>
        <v>0</v>
      </c>
      <c r="E32" s="76">
        <f t="shared" si="28"/>
        <v>0</v>
      </c>
      <c r="F32" s="68">
        <f t="shared" si="14"/>
        <v>0</v>
      </c>
      <c r="G32" s="69">
        <f t="shared" si="15"/>
        <v>0</v>
      </c>
      <c r="H32" s="60">
        <f t="shared" si="16"/>
        <v>0</v>
      </c>
      <c r="I32" s="79"/>
      <c r="O32" s="65">
        <f t="shared" si="17"/>
        <v>0</v>
      </c>
      <c r="P32" s="81">
        <f t="shared" si="18"/>
        <v>0</v>
      </c>
      <c r="Q32">
        <f t="shared" si="26"/>
        <v>0</v>
      </c>
      <c r="R32" s="125">
        <f t="shared" si="27"/>
        <v>0</v>
      </c>
      <c r="S32" s="75"/>
      <c r="X32" s="3"/>
      <c r="Y32">
        <f t="shared" si="0"/>
        <v>0</v>
      </c>
      <c r="Z32" s="81">
        <f t="shared" si="19"/>
        <v>0</v>
      </c>
      <c r="AA32">
        <f t="shared" si="1"/>
        <v>0</v>
      </c>
      <c r="AB32" s="122">
        <f t="shared" si="20"/>
        <v>0</v>
      </c>
      <c r="AC32" s="75"/>
      <c r="AI32" s="65">
        <f t="shared" si="2"/>
        <v>0</v>
      </c>
      <c r="AJ32" s="81">
        <f t="shared" si="21"/>
        <v>0</v>
      </c>
      <c r="AK32">
        <f t="shared" si="3"/>
        <v>0</v>
      </c>
      <c r="AL32" s="122">
        <f t="shared" si="4"/>
        <v>0</v>
      </c>
      <c r="AM32" s="75"/>
      <c r="AR32" s="3"/>
      <c r="AT32" s="81">
        <f t="shared" si="22"/>
        <v>0</v>
      </c>
      <c r="AU32">
        <f t="shared" si="5"/>
        <v>0</v>
      </c>
      <c r="AV32" s="122">
        <f t="shared" si="6"/>
        <v>0</v>
      </c>
      <c r="AW32" s="75"/>
      <c r="BC32" s="83">
        <f t="shared" si="7"/>
        <v>0</v>
      </c>
      <c r="BD32" s="81">
        <f t="shared" si="23"/>
        <v>0</v>
      </c>
      <c r="BE32">
        <f t="shared" si="8"/>
        <v>0</v>
      </c>
      <c r="BF32" s="122">
        <f t="shared" si="9"/>
        <v>0</v>
      </c>
      <c r="BG32" s="75"/>
      <c r="BL32" s="3"/>
      <c r="BM32" s="79">
        <f t="shared" si="10"/>
        <v>0</v>
      </c>
      <c r="BN32" s="81">
        <f t="shared" si="24"/>
        <v>0</v>
      </c>
      <c r="BO32">
        <f t="shared" si="11"/>
        <v>0</v>
      </c>
      <c r="BP32" s="122">
        <f t="shared" si="12"/>
        <v>0</v>
      </c>
    </row>
    <row r="33" spans="1:68" s="103" customFormat="1" ht="12.75" customHeight="1" x14ac:dyDescent="0.2">
      <c r="A33" s="104">
        <v>31</v>
      </c>
      <c r="B33" s="152"/>
      <c r="C33" s="106"/>
      <c r="D33" s="128">
        <f t="shared" si="25"/>
        <v>0</v>
      </c>
      <c r="E33" s="110">
        <f t="shared" si="28"/>
        <v>0</v>
      </c>
      <c r="F33" s="111">
        <f t="shared" si="14"/>
        <v>0</v>
      </c>
      <c r="G33" s="112">
        <f t="shared" si="15"/>
        <v>0</v>
      </c>
      <c r="H33" s="113">
        <f t="shared" si="16"/>
        <v>0</v>
      </c>
      <c r="I33" s="120"/>
      <c r="O33" s="114">
        <f t="shared" si="17"/>
        <v>0</v>
      </c>
      <c r="P33" s="115">
        <f t="shared" si="18"/>
        <v>0</v>
      </c>
      <c r="Q33" s="103">
        <f t="shared" si="26"/>
        <v>0</v>
      </c>
      <c r="R33" s="126">
        <f t="shared" si="27"/>
        <v>0</v>
      </c>
      <c r="S33" s="109"/>
      <c r="X33" s="116"/>
      <c r="Y33" s="103">
        <f t="shared" si="0"/>
        <v>0</v>
      </c>
      <c r="Z33" s="115">
        <f t="shared" si="19"/>
        <v>0</v>
      </c>
      <c r="AA33" s="103">
        <f t="shared" si="1"/>
        <v>0</v>
      </c>
      <c r="AB33" s="123">
        <f t="shared" si="20"/>
        <v>0</v>
      </c>
      <c r="AC33" s="109"/>
      <c r="AI33" s="114">
        <f t="shared" si="2"/>
        <v>0</v>
      </c>
      <c r="AJ33" s="115">
        <f t="shared" si="21"/>
        <v>0</v>
      </c>
      <c r="AK33" s="103">
        <f t="shared" si="3"/>
        <v>0</v>
      </c>
      <c r="AL33" s="123">
        <f t="shared" si="4"/>
        <v>0</v>
      </c>
      <c r="AM33" s="109"/>
      <c r="AR33" s="116"/>
      <c r="AT33" s="115">
        <f t="shared" si="22"/>
        <v>0</v>
      </c>
      <c r="AU33" s="103">
        <f t="shared" si="5"/>
        <v>0</v>
      </c>
      <c r="AV33" s="123">
        <f t="shared" si="6"/>
        <v>0</v>
      </c>
      <c r="AW33" s="109"/>
      <c r="BC33" s="121">
        <f t="shared" si="7"/>
        <v>0</v>
      </c>
      <c r="BD33" s="115">
        <f t="shared" si="23"/>
        <v>0</v>
      </c>
      <c r="BE33" s="103">
        <f t="shared" si="8"/>
        <v>0</v>
      </c>
      <c r="BF33" s="123">
        <f t="shared" si="9"/>
        <v>0</v>
      </c>
      <c r="BG33" s="109"/>
      <c r="BL33" s="116"/>
      <c r="BM33" s="120">
        <f t="shared" si="10"/>
        <v>0</v>
      </c>
      <c r="BN33" s="115">
        <f t="shared" si="24"/>
        <v>0</v>
      </c>
      <c r="BO33" s="103">
        <f t="shared" si="11"/>
        <v>0</v>
      </c>
      <c r="BP33" s="123">
        <f t="shared" si="12"/>
        <v>0</v>
      </c>
    </row>
    <row r="34" spans="1:68" ht="12.75" customHeight="1" thickBot="1" x14ac:dyDescent="0.25">
      <c r="A34" s="74">
        <v>32</v>
      </c>
      <c r="B34" s="159"/>
      <c r="C34" s="62"/>
      <c r="D34" s="129">
        <f t="shared" si="25"/>
        <v>0</v>
      </c>
      <c r="E34" s="78">
        <f t="shared" si="28"/>
        <v>0</v>
      </c>
      <c r="F34" s="70">
        <f t="shared" si="14"/>
        <v>0</v>
      </c>
      <c r="G34" s="71">
        <f t="shared" si="15"/>
        <v>0</v>
      </c>
      <c r="H34" s="64">
        <f t="shared" si="16"/>
        <v>0</v>
      </c>
      <c r="I34" s="77"/>
      <c r="J34" s="63"/>
      <c r="K34" s="63"/>
      <c r="L34" s="63"/>
      <c r="M34" s="63"/>
      <c r="N34" s="63"/>
      <c r="O34" s="66">
        <f t="shared" si="17"/>
        <v>0</v>
      </c>
      <c r="P34" s="82">
        <f t="shared" si="18"/>
        <v>0</v>
      </c>
      <c r="Q34" s="63">
        <f t="shared" si="26"/>
        <v>0</v>
      </c>
      <c r="R34" s="124">
        <f t="shared" si="27"/>
        <v>0</v>
      </c>
      <c r="S34" s="77"/>
      <c r="T34" s="63"/>
      <c r="U34" s="63"/>
      <c r="V34" s="63"/>
      <c r="W34" s="63"/>
      <c r="X34" s="67"/>
      <c r="Y34" s="63">
        <f t="shared" si="0"/>
        <v>0</v>
      </c>
      <c r="Z34" s="82">
        <f t="shared" si="19"/>
        <v>0</v>
      </c>
      <c r="AA34" s="63">
        <f t="shared" si="1"/>
        <v>0</v>
      </c>
      <c r="AB34" s="124">
        <f t="shared" si="20"/>
        <v>0</v>
      </c>
      <c r="AC34" s="77"/>
      <c r="AD34" s="63"/>
      <c r="AE34" s="63"/>
      <c r="AF34" s="63"/>
      <c r="AG34" s="63"/>
      <c r="AH34" s="63"/>
      <c r="AI34" s="66">
        <f t="shared" si="2"/>
        <v>0</v>
      </c>
      <c r="AJ34" s="82">
        <f t="shared" si="21"/>
        <v>0</v>
      </c>
      <c r="AK34" s="63">
        <f t="shared" si="3"/>
        <v>0</v>
      </c>
      <c r="AL34" s="124">
        <f t="shared" si="4"/>
        <v>0</v>
      </c>
      <c r="AM34" s="77"/>
      <c r="AN34" s="63"/>
      <c r="AO34" s="63"/>
      <c r="AP34" s="63"/>
      <c r="AQ34" s="63"/>
      <c r="AR34" s="67"/>
      <c r="AS34" s="63"/>
      <c r="AT34" s="82">
        <f t="shared" si="22"/>
        <v>0</v>
      </c>
      <c r="AU34" s="63">
        <f t="shared" si="5"/>
        <v>0</v>
      </c>
      <c r="AV34" s="124">
        <f t="shared" si="6"/>
        <v>0</v>
      </c>
      <c r="AW34" s="77"/>
      <c r="AX34" s="63"/>
      <c r="AY34" s="63"/>
      <c r="AZ34" s="63"/>
      <c r="BA34" s="63"/>
      <c r="BB34" s="63"/>
      <c r="BC34" s="85">
        <f t="shared" si="7"/>
        <v>0</v>
      </c>
      <c r="BD34" s="82">
        <f t="shared" si="23"/>
        <v>0</v>
      </c>
      <c r="BE34" s="63">
        <f t="shared" si="8"/>
        <v>0</v>
      </c>
      <c r="BF34" s="124">
        <f t="shared" si="9"/>
        <v>0</v>
      </c>
      <c r="BG34" s="77"/>
      <c r="BH34" s="63"/>
      <c r="BI34" s="63"/>
      <c r="BJ34" s="63"/>
      <c r="BK34" s="63"/>
      <c r="BL34" s="67"/>
      <c r="BM34" s="80">
        <f t="shared" si="10"/>
        <v>0</v>
      </c>
      <c r="BN34" s="82">
        <f t="shared" si="24"/>
        <v>0</v>
      </c>
      <c r="BO34" s="63">
        <f t="shared" si="11"/>
        <v>0</v>
      </c>
      <c r="BP34" s="124">
        <f t="shared" si="12"/>
        <v>0</v>
      </c>
    </row>
    <row r="35" spans="1:68" ht="17.100000000000001" customHeight="1" thickTop="1" thickBot="1" x14ac:dyDescent="0.25">
      <c r="A35" s="58"/>
      <c r="B35" s="49"/>
      <c r="C35" s="48"/>
    </row>
    <row r="36" spans="1:68" ht="12.95" customHeight="1" x14ac:dyDescent="0.2">
      <c r="A36" s="211" t="s">
        <v>102</v>
      </c>
      <c r="B36" s="197" t="s">
        <v>101</v>
      </c>
      <c r="C36" s="200" t="s">
        <v>100</v>
      </c>
      <c r="D36" s="226" t="s">
        <v>99</v>
      </c>
      <c r="R36" s="84"/>
    </row>
    <row r="37" spans="1:68" ht="12.95" customHeight="1" thickBot="1" x14ac:dyDescent="0.25">
      <c r="A37" s="212"/>
      <c r="B37" s="198"/>
      <c r="C37" s="201"/>
      <c r="D37" s="227"/>
      <c r="O37" s="136"/>
    </row>
    <row r="38" spans="1:68" ht="12.95" customHeight="1" thickBot="1" x14ac:dyDescent="0.25">
      <c r="A38" s="212"/>
      <c r="B38" s="198"/>
      <c r="C38" s="201"/>
      <c r="D38" s="227"/>
      <c r="O38" s="136"/>
      <c r="Y38" s="88" t="s">
        <v>92</v>
      </c>
      <c r="Z38" s="89" t="s">
        <v>93</v>
      </c>
      <c r="AA38" s="222" t="s">
        <v>94</v>
      </c>
      <c r="AB38" s="222"/>
      <c r="AC38" s="223"/>
    </row>
    <row r="39" spans="1:68" ht="12.95" customHeight="1" thickBot="1" x14ac:dyDescent="0.25">
      <c r="A39" s="213"/>
      <c r="B39" s="199"/>
      <c r="C39" s="202"/>
      <c r="D39" s="228"/>
      <c r="O39" s="136"/>
      <c r="Y39" s="86" t="s">
        <v>58</v>
      </c>
      <c r="Z39" s="87" t="s">
        <v>93</v>
      </c>
      <c r="AA39" s="224" t="s">
        <v>95</v>
      </c>
      <c r="AB39" s="224"/>
      <c r="AC39" s="225"/>
    </row>
    <row r="40" spans="1:68" ht="12.95" customHeight="1" thickBot="1" x14ac:dyDescent="0.25">
      <c r="A40" s="131">
        <v>1</v>
      </c>
      <c r="B40" s="151" t="s">
        <v>107</v>
      </c>
      <c r="C40" s="135" t="s">
        <v>85</v>
      </c>
      <c r="D40" s="137">
        <v>75.94</v>
      </c>
      <c r="O40" s="136"/>
      <c r="Y40" s="88" t="s">
        <v>59</v>
      </c>
      <c r="Z40" s="89" t="s">
        <v>93</v>
      </c>
      <c r="AA40" s="222" t="s">
        <v>96</v>
      </c>
      <c r="AB40" s="222"/>
      <c r="AC40" s="223"/>
    </row>
    <row r="41" spans="1:68" ht="12.95" customHeight="1" thickBot="1" x14ac:dyDescent="0.25">
      <c r="A41" s="130">
        <v>2</v>
      </c>
      <c r="B41" s="141" t="s">
        <v>109</v>
      </c>
      <c r="C41" s="133" t="s">
        <v>85</v>
      </c>
      <c r="D41" s="138">
        <v>103.1</v>
      </c>
      <c r="O41" s="136"/>
      <c r="Y41" s="86" t="s">
        <v>60</v>
      </c>
      <c r="Z41" s="87" t="s">
        <v>93</v>
      </c>
      <c r="AA41" s="224" t="s">
        <v>97</v>
      </c>
      <c r="AB41" s="224"/>
      <c r="AC41" s="225"/>
    </row>
    <row r="42" spans="1:68" ht="12.95" customHeight="1" thickBot="1" x14ac:dyDescent="0.25">
      <c r="A42" s="132">
        <v>3</v>
      </c>
      <c r="B42" s="142" t="s">
        <v>112</v>
      </c>
      <c r="C42" s="134" t="s">
        <v>85</v>
      </c>
      <c r="D42" s="139">
        <v>106.84</v>
      </c>
      <c r="O42" s="136"/>
      <c r="Y42" s="88" t="s">
        <v>61</v>
      </c>
      <c r="Z42" s="89" t="s">
        <v>93</v>
      </c>
      <c r="AA42" s="222" t="s">
        <v>98</v>
      </c>
      <c r="AB42" s="222"/>
      <c r="AC42" s="223"/>
    </row>
    <row r="43" spans="1:68" ht="12.95" customHeight="1" x14ac:dyDescent="0.2">
      <c r="A43" s="130">
        <v>4</v>
      </c>
      <c r="B43" s="141" t="s">
        <v>113</v>
      </c>
      <c r="C43" s="133" t="s">
        <v>31</v>
      </c>
      <c r="D43" s="138">
        <v>126.31</v>
      </c>
      <c r="O43" s="136"/>
    </row>
    <row r="44" spans="1:68" ht="12.95" customHeight="1" x14ac:dyDescent="0.2">
      <c r="A44" s="143">
        <v>5</v>
      </c>
      <c r="B44" s="144" t="s">
        <v>104</v>
      </c>
      <c r="C44" s="132" t="s">
        <v>32</v>
      </c>
      <c r="D44" s="139">
        <v>137.41</v>
      </c>
      <c r="O44" s="136"/>
    </row>
    <row r="45" spans="1:68" ht="12.95" customHeight="1" x14ac:dyDescent="0.2">
      <c r="A45" s="145">
        <v>6</v>
      </c>
      <c r="B45" s="146" t="s">
        <v>105</v>
      </c>
      <c r="C45" s="147" t="s">
        <v>31</v>
      </c>
      <c r="D45" s="138">
        <v>145.65</v>
      </c>
      <c r="O45" s="136"/>
    </row>
    <row r="46" spans="1:68" ht="12.95" customHeight="1" x14ac:dyDescent="0.2">
      <c r="A46" s="143">
        <v>7</v>
      </c>
      <c r="B46" s="144" t="s">
        <v>106</v>
      </c>
      <c r="C46" s="132" t="s">
        <v>85</v>
      </c>
      <c r="D46" s="139">
        <v>175.85</v>
      </c>
      <c r="O46" s="136"/>
    </row>
    <row r="47" spans="1:68" ht="12.95" customHeight="1" x14ac:dyDescent="0.2">
      <c r="A47" s="145">
        <v>8</v>
      </c>
      <c r="B47" s="146" t="s">
        <v>114</v>
      </c>
      <c r="C47" s="130" t="s">
        <v>31</v>
      </c>
      <c r="D47" s="138">
        <v>184.37</v>
      </c>
      <c r="O47" s="136"/>
    </row>
    <row r="48" spans="1:68" ht="12.95" customHeight="1" x14ac:dyDescent="0.2">
      <c r="A48" s="143">
        <v>9</v>
      </c>
      <c r="B48" s="144" t="s">
        <v>115</v>
      </c>
      <c r="C48" s="132" t="s">
        <v>31</v>
      </c>
      <c r="D48" s="139">
        <v>190.04</v>
      </c>
      <c r="O48" s="136"/>
    </row>
    <row r="49" spans="1:15" ht="12.95" customHeight="1" x14ac:dyDescent="0.2">
      <c r="A49" s="145">
        <v>10</v>
      </c>
      <c r="B49" s="146" t="s">
        <v>116</v>
      </c>
      <c r="C49" s="130" t="s">
        <v>32</v>
      </c>
      <c r="D49" s="138">
        <v>198.18</v>
      </c>
      <c r="O49" s="136"/>
    </row>
    <row r="50" spans="1:15" ht="12.95" customHeight="1" x14ac:dyDescent="0.2">
      <c r="A50" s="143">
        <v>11</v>
      </c>
      <c r="B50" s="144" t="s">
        <v>117</v>
      </c>
      <c r="C50" s="132" t="s">
        <v>31</v>
      </c>
      <c r="D50" s="139">
        <v>215.72</v>
      </c>
    </row>
    <row r="51" spans="1:15" ht="12.95" customHeight="1" x14ac:dyDescent="0.2">
      <c r="A51" s="145">
        <v>12</v>
      </c>
      <c r="B51" s="146" t="s">
        <v>118</v>
      </c>
      <c r="C51" s="130" t="s">
        <v>32</v>
      </c>
      <c r="D51" s="138">
        <v>227.25</v>
      </c>
    </row>
    <row r="52" spans="1:15" ht="12.95" customHeight="1" x14ac:dyDescent="0.2">
      <c r="A52" s="143">
        <v>13</v>
      </c>
      <c r="B52" s="144"/>
      <c r="C52" s="132"/>
      <c r="D52" s="139"/>
    </row>
    <row r="53" spans="1:15" ht="12.95" customHeight="1" x14ac:dyDescent="0.2">
      <c r="A53" s="145">
        <v>14</v>
      </c>
      <c r="B53" s="146"/>
      <c r="C53" s="130"/>
      <c r="D53" s="138"/>
    </row>
    <row r="54" spans="1:15" ht="12.95" customHeight="1" x14ac:dyDescent="0.2">
      <c r="A54" s="143">
        <v>15</v>
      </c>
      <c r="B54" s="144"/>
      <c r="C54" s="132"/>
      <c r="D54" s="139"/>
    </row>
    <row r="55" spans="1:15" ht="12.95" customHeight="1" x14ac:dyDescent="0.2">
      <c r="A55" s="145">
        <v>16</v>
      </c>
      <c r="B55" s="146"/>
      <c r="C55" s="130"/>
      <c r="D55" s="138"/>
    </row>
    <row r="56" spans="1:15" ht="12.95" customHeight="1" x14ac:dyDescent="0.2">
      <c r="A56" s="143">
        <v>17</v>
      </c>
      <c r="B56" s="144"/>
      <c r="C56" s="132"/>
      <c r="D56" s="139"/>
    </row>
    <row r="57" spans="1:15" ht="12.95" customHeight="1" x14ac:dyDescent="0.2">
      <c r="A57" s="145">
        <v>18</v>
      </c>
      <c r="B57" s="146"/>
      <c r="C57" s="130"/>
      <c r="D57" s="138"/>
    </row>
    <row r="58" spans="1:15" ht="12.95" customHeight="1" x14ac:dyDescent="0.2">
      <c r="A58" s="143">
        <v>19</v>
      </c>
      <c r="B58" s="144"/>
      <c r="C58" s="132"/>
      <c r="D58" s="139"/>
    </row>
    <row r="59" spans="1:15" ht="12.95" customHeight="1" x14ac:dyDescent="0.2">
      <c r="A59" s="145">
        <v>20</v>
      </c>
      <c r="B59" s="146"/>
      <c r="C59" s="130"/>
      <c r="D59" s="138"/>
    </row>
    <row r="60" spans="1:15" ht="12.95" customHeight="1" x14ac:dyDescent="0.2">
      <c r="A60" s="143">
        <v>21</v>
      </c>
      <c r="B60" s="144"/>
      <c r="C60" s="132"/>
      <c r="D60" s="139"/>
    </row>
    <row r="61" spans="1:15" ht="12.95" customHeight="1" x14ac:dyDescent="0.2">
      <c r="A61" s="145">
        <v>22</v>
      </c>
      <c r="B61" s="146"/>
      <c r="C61" s="130"/>
      <c r="D61" s="138"/>
    </row>
    <row r="62" spans="1:15" ht="12.95" customHeight="1" x14ac:dyDescent="0.2">
      <c r="A62" s="143">
        <v>23</v>
      </c>
      <c r="B62" s="144"/>
      <c r="C62" s="132"/>
      <c r="D62" s="139"/>
    </row>
    <row r="63" spans="1:15" ht="12.95" customHeight="1" x14ac:dyDescent="0.2">
      <c r="A63" s="145">
        <v>24</v>
      </c>
      <c r="B63" s="146"/>
      <c r="C63" s="130"/>
      <c r="D63" s="138"/>
    </row>
    <row r="64" spans="1:15" ht="12.95" customHeight="1" x14ac:dyDescent="0.2">
      <c r="A64" s="143">
        <v>25</v>
      </c>
      <c r="B64" s="144"/>
      <c r="C64" s="132"/>
      <c r="D64" s="139"/>
    </row>
    <row r="65" spans="1:4" ht="12.95" customHeight="1" x14ac:dyDescent="0.2">
      <c r="A65" s="145">
        <v>26</v>
      </c>
      <c r="B65" s="146"/>
      <c r="C65" s="130"/>
      <c r="D65" s="138"/>
    </row>
    <row r="66" spans="1:4" ht="12.95" customHeight="1" x14ac:dyDescent="0.2">
      <c r="A66" s="143">
        <v>27</v>
      </c>
      <c r="B66" s="144"/>
      <c r="C66" s="132"/>
      <c r="D66" s="139"/>
    </row>
    <row r="67" spans="1:4" ht="12.95" customHeight="1" x14ac:dyDescent="0.2">
      <c r="A67" s="145">
        <v>28</v>
      </c>
      <c r="B67" s="146"/>
      <c r="C67" s="130"/>
      <c r="D67" s="138"/>
    </row>
    <row r="68" spans="1:4" ht="12.95" customHeight="1" x14ac:dyDescent="0.2">
      <c r="A68" s="143">
        <v>29</v>
      </c>
      <c r="B68" s="144"/>
      <c r="C68" s="132"/>
      <c r="D68" s="139"/>
    </row>
    <row r="69" spans="1:4" ht="12.95" customHeight="1" thickBot="1" x14ac:dyDescent="0.25">
      <c r="A69" s="148">
        <v>30</v>
      </c>
      <c r="B69" s="149"/>
      <c r="C69" s="150"/>
      <c r="D69" s="140"/>
    </row>
  </sheetData>
  <mergeCells count="17">
    <mergeCell ref="A36:A39"/>
    <mergeCell ref="B36:B39"/>
    <mergeCell ref="C36:C39"/>
    <mergeCell ref="D36:D39"/>
    <mergeCell ref="AA38:AC38"/>
    <mergeCell ref="AA39:AC39"/>
    <mergeCell ref="AA40:AC40"/>
    <mergeCell ref="AA41:AC41"/>
    <mergeCell ref="AA42:AC42"/>
    <mergeCell ref="AM1:AV1"/>
    <mergeCell ref="AW1:BF1"/>
    <mergeCell ref="BG1:BP1"/>
    <mergeCell ref="A1:C1"/>
    <mergeCell ref="D1:H1"/>
    <mergeCell ref="I1:R1"/>
    <mergeCell ref="S1:AB1"/>
    <mergeCell ref="AC1:AL1"/>
  </mergeCells>
  <conditionalFormatting sqref="B3:C15">
    <cfRule type="expression" dxfId="6" priority="3" stopIfTrue="1">
      <formula>#REF!&gt;1</formula>
    </cfRule>
  </conditionalFormatting>
  <conditionalFormatting sqref="B16:C16">
    <cfRule type="expression" dxfId="5" priority="46" stopIfTrue="1">
      <formula>#REF!&gt;1</formula>
    </cfRule>
  </conditionalFormatting>
  <conditionalFormatting sqref="B17:C21">
    <cfRule type="expression" dxfId="4" priority="26" stopIfTrue="1">
      <formula>#REF!&gt;1</formula>
    </cfRule>
  </conditionalFormatting>
  <conditionalFormatting sqref="B25:C36 B40:C43">
    <cfRule type="expression" dxfId="3" priority="4" stopIfTrue="1">
      <formula>#REF!&gt;1</formula>
    </cfRule>
  </conditionalFormatting>
  <conditionalFormatting sqref="D3:D21">
    <cfRule type="expression" dxfId="2" priority="29" stopIfTrue="1">
      <formula>#REF!&gt;1</formula>
    </cfRule>
  </conditionalFormatting>
  <pageMargins left="0.7" right="0.7" top="0.75" bottom="0.75" header="0.3" footer="0.3"/>
  <pageSetup scale="65" orientation="landscape" r:id="rId1"/>
  <headerFooter>
    <oddHeader>&amp;F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sqref="A1:C1"/>
    </sheetView>
  </sheetViews>
  <sheetFormatPr defaultRowHeight="12.75" x14ac:dyDescent="0.2"/>
  <cols>
    <col min="3" max="3" width="16.85546875" customWidth="1"/>
  </cols>
  <sheetData>
    <row r="1" spans="1:3" x14ac:dyDescent="0.2">
      <c r="A1" s="49" t="s">
        <v>88</v>
      </c>
      <c r="B1" s="47" t="s">
        <v>31</v>
      </c>
      <c r="C1" s="54">
        <f t="shared" ref="C1" si="0">(D1+E1)</f>
        <v>0</v>
      </c>
    </row>
  </sheetData>
  <conditionalFormatting sqref="A1:B1">
    <cfRule type="expression" dxfId="1" priority="1" stopIfTrue="1">
      <formula>#REF!&gt;1</formula>
    </cfRule>
  </conditionalFormatting>
  <conditionalFormatting sqref="C1">
    <cfRule type="expression" dxfId="0" priority="2" stopIfTrue="1">
      <formula>#REF!&gt;1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9" sqref="A19"/>
    </sheetView>
  </sheetViews>
  <sheetFormatPr defaultColWidth="8.7109375" defaultRowHeight="12.75" x14ac:dyDescent="0.2"/>
  <cols>
    <col min="1" max="1" width="4.7109375" bestFit="1" customWidth="1"/>
    <col min="2" max="2" width="4.42578125" bestFit="1" customWidth="1"/>
    <col min="3" max="3" width="113.140625" bestFit="1" customWidth="1"/>
  </cols>
  <sheetData>
    <row r="1" spans="1:3" x14ac:dyDescent="0.2">
      <c r="A1" s="8" t="s">
        <v>31</v>
      </c>
      <c r="B1" s="11">
        <v>0</v>
      </c>
      <c r="C1" s="9" t="s">
        <v>42</v>
      </c>
    </row>
    <row r="2" spans="1:3" x14ac:dyDescent="0.2">
      <c r="A2" s="8" t="s">
        <v>32</v>
      </c>
      <c r="B2" s="11">
        <v>1</v>
      </c>
      <c r="C2" s="10" t="s">
        <v>44</v>
      </c>
    </row>
    <row r="3" spans="1:3" x14ac:dyDescent="0.2">
      <c r="A3" s="8" t="s">
        <v>33</v>
      </c>
      <c r="B3" s="11">
        <v>2</v>
      </c>
      <c r="C3" s="10" t="s">
        <v>45</v>
      </c>
    </row>
    <row r="4" spans="1:3" x14ac:dyDescent="0.2">
      <c r="A4" s="8" t="s">
        <v>17</v>
      </c>
      <c r="B4" s="11">
        <v>3</v>
      </c>
      <c r="C4" s="10" t="s">
        <v>40</v>
      </c>
    </row>
    <row r="5" spans="1:3" x14ac:dyDescent="0.2">
      <c r="A5" s="8" t="s">
        <v>34</v>
      </c>
      <c r="B5" s="11">
        <v>4</v>
      </c>
      <c r="C5" s="10" t="s">
        <v>41</v>
      </c>
    </row>
    <row r="6" spans="1:3" x14ac:dyDescent="0.2">
      <c r="A6" s="8"/>
      <c r="B6" s="11"/>
    </row>
    <row r="7" spans="1:3" x14ac:dyDescent="0.2">
      <c r="A7" s="8" t="s">
        <v>35</v>
      </c>
      <c r="B7" s="11">
        <v>0</v>
      </c>
      <c r="C7" s="10" t="s">
        <v>43</v>
      </c>
    </row>
    <row r="8" spans="1:3" x14ac:dyDescent="0.2">
      <c r="A8" s="8" t="s">
        <v>36</v>
      </c>
      <c r="B8" s="11">
        <v>1</v>
      </c>
      <c r="C8" s="10"/>
    </row>
    <row r="9" spans="1:3" x14ac:dyDescent="0.2">
      <c r="A9" s="8" t="s">
        <v>37</v>
      </c>
      <c r="B9" s="11">
        <v>2</v>
      </c>
    </row>
    <row r="10" spans="1:3" x14ac:dyDescent="0.2">
      <c r="A10" s="8" t="s">
        <v>38</v>
      </c>
      <c r="B10" s="11">
        <v>3</v>
      </c>
      <c r="C10" s="10"/>
    </row>
    <row r="11" spans="1:3" x14ac:dyDescent="0.2">
      <c r="A11" s="8" t="s">
        <v>39</v>
      </c>
      <c r="B11" s="11">
        <v>4</v>
      </c>
      <c r="C11" s="10"/>
    </row>
    <row r="13" spans="1:3" x14ac:dyDescent="0.2">
      <c r="A13" s="12">
        <v>0</v>
      </c>
      <c r="B13" s="8" t="s">
        <v>35</v>
      </c>
      <c r="C13" s="10" t="s">
        <v>65</v>
      </c>
    </row>
    <row r="14" spans="1:3" x14ac:dyDescent="0.2">
      <c r="A14" s="12">
        <v>1</v>
      </c>
      <c r="B14" s="8" t="s">
        <v>36</v>
      </c>
      <c r="C14" s="10"/>
    </row>
    <row r="15" spans="1:3" x14ac:dyDescent="0.2">
      <c r="A15" s="12">
        <v>2</v>
      </c>
      <c r="B15" s="8" t="s">
        <v>37</v>
      </c>
      <c r="C15" s="10"/>
    </row>
    <row r="16" spans="1:3" x14ac:dyDescent="0.2">
      <c r="A16" s="12">
        <v>3</v>
      </c>
      <c r="B16" s="8" t="s">
        <v>38</v>
      </c>
      <c r="C16" s="10"/>
    </row>
    <row r="17" spans="1:3" x14ac:dyDescent="0.2">
      <c r="A17" s="12">
        <v>4</v>
      </c>
      <c r="B17" t="s">
        <v>72</v>
      </c>
      <c r="C17" t="s">
        <v>73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33" sqref="A33"/>
    </sheetView>
  </sheetViews>
  <sheetFormatPr defaultColWidth="8.7109375" defaultRowHeight="12.75" x14ac:dyDescent="0.2"/>
  <cols>
    <col min="1" max="1" width="125.7109375" customWidth="1"/>
  </cols>
  <sheetData>
    <row r="1" spans="1:1" s="22" customFormat="1" x14ac:dyDescent="0.2">
      <c r="A1" s="42" t="s">
        <v>18</v>
      </c>
    </row>
    <row r="2" spans="1:1" s="22" customFormat="1" x14ac:dyDescent="0.2"/>
    <row r="3" spans="1:1" s="22" customFormat="1" x14ac:dyDescent="0.2"/>
    <row r="4" spans="1:1" s="22" customFormat="1" x14ac:dyDescent="0.2">
      <c r="A4" s="42" t="s">
        <v>75</v>
      </c>
    </row>
    <row r="5" spans="1:1" s="22" customFormat="1" x14ac:dyDescent="0.2">
      <c r="A5" s="22" t="s">
        <v>76</v>
      </c>
    </row>
    <row r="6" spans="1:1" s="22" customFormat="1" ht="12.75" customHeight="1" x14ac:dyDescent="0.2"/>
    <row r="7" spans="1:1" x14ac:dyDescent="0.2">
      <c r="A7" s="22" t="s">
        <v>77</v>
      </c>
    </row>
    <row r="8" spans="1:1" x14ac:dyDescent="0.2">
      <c r="A8" s="22" t="s">
        <v>78</v>
      </c>
    </row>
    <row r="9" spans="1:1" x14ac:dyDescent="0.2">
      <c r="A9" s="22" t="s">
        <v>79</v>
      </c>
    </row>
    <row r="10" spans="1:1" x14ac:dyDescent="0.2">
      <c r="A10" s="22" t="s">
        <v>80</v>
      </c>
    </row>
    <row r="11" spans="1:1" x14ac:dyDescent="0.2">
      <c r="A11" s="22" t="s">
        <v>81</v>
      </c>
    </row>
    <row r="12" spans="1:1" x14ac:dyDescent="0.2">
      <c r="A12" s="22" t="s">
        <v>82</v>
      </c>
    </row>
    <row r="13" spans="1:1" x14ac:dyDescent="0.2">
      <c r="A13" s="22" t="s">
        <v>0</v>
      </c>
    </row>
    <row r="14" spans="1:1" x14ac:dyDescent="0.2">
      <c r="A14" s="22" t="s">
        <v>1</v>
      </c>
    </row>
    <row r="15" spans="1:1" x14ac:dyDescent="0.2">
      <c r="A15" s="22"/>
    </row>
    <row r="16" spans="1:1" ht="27" customHeight="1" x14ac:dyDescent="0.2">
      <c r="A16" s="22" t="s">
        <v>6</v>
      </c>
    </row>
    <row r="17" spans="1:1" x14ac:dyDescent="0.2">
      <c r="A17" s="22"/>
    </row>
    <row r="18" spans="1:1" x14ac:dyDescent="0.2">
      <c r="A18" s="22"/>
    </row>
    <row r="19" spans="1:1" ht="25.5" x14ac:dyDescent="0.2">
      <c r="A19" s="43" t="s">
        <v>15</v>
      </c>
    </row>
    <row r="20" spans="1:1" x14ac:dyDescent="0.2">
      <c r="A20" s="43"/>
    </row>
    <row r="21" spans="1:1" x14ac:dyDescent="0.2">
      <c r="A21" s="22"/>
    </row>
    <row r="22" spans="1:1" x14ac:dyDescent="0.2">
      <c r="A22" s="42" t="s">
        <v>7</v>
      </c>
    </row>
    <row r="23" spans="1:1" x14ac:dyDescent="0.2">
      <c r="A23" s="22" t="s">
        <v>77</v>
      </c>
    </row>
    <row r="24" spans="1:1" x14ac:dyDescent="0.2">
      <c r="A24" s="22" t="s">
        <v>8</v>
      </c>
    </row>
    <row r="25" spans="1:1" x14ac:dyDescent="0.2">
      <c r="A25" s="22" t="s">
        <v>14</v>
      </c>
    </row>
    <row r="26" spans="1:1" x14ac:dyDescent="0.2">
      <c r="A26" s="22" t="s">
        <v>9</v>
      </c>
    </row>
    <row r="27" spans="1:1" x14ac:dyDescent="0.2">
      <c r="A27" s="22" t="s">
        <v>10</v>
      </c>
    </row>
    <row r="28" spans="1:1" x14ac:dyDescent="0.2">
      <c r="A28" s="22" t="s">
        <v>11</v>
      </c>
    </row>
    <row r="29" spans="1:1" x14ac:dyDescent="0.2">
      <c r="A29" s="22" t="s">
        <v>16</v>
      </c>
    </row>
    <row r="30" spans="1:1" x14ac:dyDescent="0.2">
      <c r="A30" s="22" t="s">
        <v>12</v>
      </c>
    </row>
    <row r="31" spans="1:1" x14ac:dyDescent="0.2">
      <c r="A31" s="22" t="s">
        <v>13</v>
      </c>
    </row>
    <row r="32" spans="1:1" x14ac:dyDescent="0.2">
      <c r="A32" s="22"/>
    </row>
    <row r="33" spans="1:1" x14ac:dyDescent="0.2">
      <c r="A33" s="22"/>
    </row>
    <row r="34" spans="1:1" x14ac:dyDescent="0.2">
      <c r="A34" s="22"/>
    </row>
    <row r="35" spans="1:1" x14ac:dyDescent="0.2">
      <c r="A35" s="22"/>
    </row>
    <row r="36" spans="1:1" x14ac:dyDescent="0.2">
      <c r="A36" s="22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Print Verson</vt:lpstr>
      <vt:lpstr>Placement</vt:lpstr>
      <vt:lpstr>SortLookup</vt:lpstr>
      <vt:lpstr>Help</vt:lpstr>
      <vt:lpstr>Scoresheet!Print_Area</vt:lpstr>
      <vt:lpstr>Scoresheet!Print_Titles</vt:lpstr>
    </vt:vector>
  </TitlesOfParts>
  <Company>ODPL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creator>see Comments</dc:creator>
  <dc:description>Originally from: http://www.ccidpa.org/scoring/spreadsheets.html. Modified for ODPL.</dc:description>
  <cp:lastModifiedBy>Mike Duynhoven</cp:lastModifiedBy>
  <cp:revision>1</cp:revision>
  <cp:lastPrinted>2023-08-06T03:07:09Z</cp:lastPrinted>
  <dcterms:created xsi:type="dcterms:W3CDTF">2001-08-02T04:21:03Z</dcterms:created>
  <dcterms:modified xsi:type="dcterms:W3CDTF">2023-08-06T03:07:13Z</dcterms:modified>
</cp:coreProperties>
</file>